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Лист3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<sst xmlns="http://schemas.openxmlformats.org/spreadsheetml/2006/main" count="724" uniqueCount="322">
  <si>
    <t>N п/п</t>
  </si>
  <si>
    <t>Наименование услуги</t>
  </si>
  <si>
    <t>Единица измерения</t>
  </si>
  <si>
    <t>Основание (документ об утверждении)</t>
  </si>
  <si>
    <t>Стоимость нормо-часа 3 руб. 82 коп.</t>
  </si>
  <si>
    <t>Норма времени по перечню   чел-час</t>
  </si>
  <si>
    <t>НДС (20%)</t>
  </si>
  <si>
    <t>Тариф за единицу измерения с НДС 20%    руб.</t>
  </si>
  <si>
    <t>Дата введения</t>
  </si>
  <si>
    <t>№ нормы</t>
  </si>
  <si>
    <t xml:space="preserve"> Стоимость нормо-минуты   0,064 руб.</t>
  </si>
  <si>
    <t xml:space="preserve">Колка дров топором </t>
  </si>
  <si>
    <t>1 скл.м.</t>
  </si>
  <si>
    <t>плановая калькуляция от 28.09.2018</t>
  </si>
  <si>
    <t>плановая калькуляция от 31.08.2018</t>
  </si>
  <si>
    <t>Укладка дров до 20 м.</t>
  </si>
  <si>
    <t>ПРЕЙСКУРАНТ № 2</t>
  </si>
  <si>
    <t>N  п/п</t>
  </si>
  <si>
    <t>Наименование    услуги</t>
  </si>
  <si>
    <t>Единица   измерения</t>
  </si>
  <si>
    <t>Норма времени по  перечню чел/мин</t>
  </si>
  <si>
    <t>Тариф за единица измерения без НДС, руб.</t>
  </si>
  <si>
    <t>Тариф за единицу измерения с НДС руб.</t>
  </si>
  <si>
    <t>Доставка овощей из хранилища пешком до 50м.</t>
  </si>
  <si>
    <t>ёмкость весом до 7 кг.</t>
  </si>
  <si>
    <t xml:space="preserve">Доставка воды(для проживающих в жилых помещениях без центрального водостабжения)    </t>
  </si>
  <si>
    <t>вручную до 50 м.</t>
  </si>
  <si>
    <t>1емкость до 10 л.</t>
  </si>
  <si>
    <t>вручную до 200 м.</t>
  </si>
  <si>
    <t>свыше 200 м.</t>
  </si>
  <si>
    <t>на тележке до 200 м.</t>
  </si>
  <si>
    <t>емкость до 20 л.</t>
  </si>
  <si>
    <t>на тележке  свыше 200 м.</t>
  </si>
  <si>
    <t>Мытье пола влажная протирка</t>
  </si>
  <si>
    <t>10 м.кв.</t>
  </si>
  <si>
    <t xml:space="preserve">Мытье </t>
  </si>
  <si>
    <t>Мытье  при разовой уборке сильнозагрязненного пола</t>
  </si>
  <si>
    <t>100 кг.</t>
  </si>
  <si>
    <t>Услуги по косьбе трав вручную на склонах и канавах</t>
  </si>
  <si>
    <t>100 м.</t>
  </si>
  <si>
    <t>Разовая очистка придомовой территории от снега после сильного снегопада</t>
  </si>
  <si>
    <t xml:space="preserve"> 10 м.</t>
  </si>
  <si>
    <t>Оказание помощи в топке бани с подноской топлива в весенне-летний период</t>
  </si>
  <si>
    <t>1 услуга</t>
  </si>
  <si>
    <t>Оказание помощи в топке бани с подноской топлива в осенне-зимний период</t>
  </si>
  <si>
    <t xml:space="preserve">Мытье с помощью моющих средств   </t>
  </si>
  <si>
    <t>1 м.кв.</t>
  </si>
  <si>
    <t>дверь</t>
  </si>
  <si>
    <t>подоконник</t>
  </si>
  <si>
    <t>потолок</t>
  </si>
  <si>
    <t xml:space="preserve">Услуги по переборке картофеля с сортировкой </t>
  </si>
  <si>
    <t>10 кг.</t>
  </si>
  <si>
    <t>1 час.</t>
  </si>
  <si>
    <t>100 м.кв.</t>
  </si>
  <si>
    <t>Копание картофеля  лопатой с отноской на расстояние до 20 м.</t>
  </si>
  <si>
    <t>Выкопка картофеля из рядов после подпашки</t>
  </si>
  <si>
    <t>Переноска картофеля в корзинах,ведрах на расстояние до 15м.</t>
  </si>
  <si>
    <t>Переноска картофеля в корзинах, ведрах на расстояние   до 30м.</t>
  </si>
  <si>
    <t>Консервирование овощей                                                           томаты,огурцы 3-х литровая тара</t>
  </si>
  <si>
    <t>Консервирование овощей                                                          перец- литровая тара</t>
  </si>
  <si>
    <t>Квашение капусты</t>
  </si>
  <si>
    <t>10кг.</t>
  </si>
  <si>
    <t xml:space="preserve">Консервирование ягод и фруктов(компоты )в банки стеклянные   </t>
  </si>
  <si>
    <t>ягоды</t>
  </si>
  <si>
    <t>5 кг.</t>
  </si>
  <si>
    <t>яблоки</t>
  </si>
  <si>
    <t>вишни</t>
  </si>
  <si>
    <t>сливы</t>
  </si>
  <si>
    <t>Сбор урожая с плодовых деревьев и кустарников</t>
  </si>
  <si>
    <t>1 кг.</t>
  </si>
  <si>
    <t>крыжовника,облепихи</t>
  </si>
  <si>
    <t>смородины</t>
  </si>
  <si>
    <t>яблок,груш</t>
  </si>
  <si>
    <t xml:space="preserve">Уборка    </t>
  </si>
  <si>
    <t>моркови</t>
  </si>
  <si>
    <t>свеклы</t>
  </si>
  <si>
    <t>капусты</t>
  </si>
  <si>
    <t>лука</t>
  </si>
  <si>
    <t>томатов</t>
  </si>
  <si>
    <t>огурцов</t>
  </si>
  <si>
    <t>чеснока</t>
  </si>
  <si>
    <t xml:space="preserve">Скашивание ботвы косой </t>
  </si>
  <si>
    <t>100м.</t>
  </si>
  <si>
    <t>Вскапывание почвы вручную на глубину:</t>
  </si>
  <si>
    <t>до 15 см</t>
  </si>
  <si>
    <t>15-20см.</t>
  </si>
  <si>
    <t xml:space="preserve">Разравнивание вскопанной почвы </t>
  </si>
  <si>
    <t>без очистки</t>
  </si>
  <si>
    <t>с очисткой</t>
  </si>
  <si>
    <t>Устройство гряд</t>
  </si>
  <si>
    <t>10м.кв.</t>
  </si>
  <si>
    <t>без кипячения</t>
  </si>
  <si>
    <t xml:space="preserve"> с кипячением</t>
  </si>
  <si>
    <t>Услуги по поливке огорода из шланга</t>
  </si>
  <si>
    <t>Услуги по поливке огорода из лейки</t>
  </si>
  <si>
    <t>Прополка с рыхлением  и окучиванием овощных культур</t>
  </si>
  <si>
    <t>Посадка в лунки  или борозды луковичных и клубневых растений</t>
  </si>
  <si>
    <t>100 шт.</t>
  </si>
  <si>
    <t>Посадка рассады овощных культур</t>
  </si>
  <si>
    <t>100  шт.</t>
  </si>
  <si>
    <t>Посев семян овощных культур</t>
  </si>
  <si>
    <t>100  п.м.</t>
  </si>
  <si>
    <t>Посадка картофеля под лопату</t>
  </si>
  <si>
    <t>Подметание пола</t>
  </si>
  <si>
    <t xml:space="preserve">Чистка прикроватных ковриков и дорожек </t>
  </si>
  <si>
    <t>вручную</t>
  </si>
  <si>
    <t>1 м.кв</t>
  </si>
  <si>
    <t>пылесосом</t>
  </si>
  <si>
    <t>Мытье оконных стекол и оконных переплетов,протирание подоконников,очистка оконных рам от бумаги(проклейка оконных рам бумагой)</t>
  </si>
  <si>
    <t>Чистка ванны,умывальника          (раковины)</t>
  </si>
  <si>
    <t>разовая чистка сильнозагрязненной раковины</t>
  </si>
  <si>
    <t>1шт.</t>
  </si>
  <si>
    <t>разовая чистка сильнозагрязненной ванны</t>
  </si>
  <si>
    <t>Чистка газовой (электрической) плиты</t>
  </si>
  <si>
    <t>плановая калькуляция от 01.10.2018</t>
  </si>
  <si>
    <t>периодическая чистка плиты</t>
  </si>
  <si>
    <t>1 плита</t>
  </si>
  <si>
    <t>разовая чистка сильнозагрязненной плиты</t>
  </si>
  <si>
    <t>Очистка придомовых дорожек от снега в зимний период (для проживающих в домах усадебного типа)</t>
  </si>
  <si>
    <t>подметание свежевыпавшего снега</t>
  </si>
  <si>
    <t>10 пог.м.</t>
  </si>
  <si>
    <t>сдвигание свежевыпавшего снега с дорожек</t>
  </si>
  <si>
    <t>Уборка придомовой территории с 1 апреля по 31 октября</t>
  </si>
  <si>
    <t>весна</t>
  </si>
  <si>
    <t>лето</t>
  </si>
  <si>
    <t>осень</t>
  </si>
  <si>
    <t>Уход за местами захоронения</t>
  </si>
  <si>
    <t>1 участок захоронения</t>
  </si>
  <si>
    <t>Протирание пыли с поверхности мебели</t>
  </si>
  <si>
    <t>1 шт.</t>
  </si>
  <si>
    <t>стул,кресло</t>
  </si>
  <si>
    <t>стол,полка,тумбочка</t>
  </si>
  <si>
    <t>шкаф.стеллаж</t>
  </si>
  <si>
    <t>диван</t>
  </si>
  <si>
    <t>оказание помощи в приготовлении пищи</t>
  </si>
  <si>
    <t>1 блюдо</t>
  </si>
  <si>
    <t>приготовление простых блюд</t>
  </si>
  <si>
    <t>доставка топлива из хранилища пешком до 50 м.</t>
  </si>
  <si>
    <t>1 емкость весом до 7кг.</t>
  </si>
  <si>
    <t>подготовка печей к растопке</t>
  </si>
  <si>
    <t>1 растопка</t>
  </si>
  <si>
    <t>растопка печей</t>
  </si>
  <si>
    <t>помощь в поддержании порядка в жилых помещениях</t>
  </si>
  <si>
    <t>уборка пылесосом мягкой мебели, ковров и напольных покрытий</t>
  </si>
  <si>
    <t>стул</t>
  </si>
  <si>
    <t>кресло</t>
  </si>
  <si>
    <t>диванов</t>
  </si>
  <si>
    <t>ковровое покрытие</t>
  </si>
  <si>
    <t>смена штор и гардин</t>
  </si>
  <si>
    <t>1 пог.м.</t>
  </si>
  <si>
    <t>уборка стен и потолков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</si>
  <si>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</si>
  <si>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</si>
  <si>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</si>
  <si>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</si>
  <si>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оказание помощи в смене нательного белья</t>
  </si>
  <si>
    <t>оказание помощи в смене (перестилании) постельного белья</t>
  </si>
  <si>
    <t>1 комплект</t>
  </si>
  <si>
    <t>причесывание</t>
  </si>
  <si>
    <t>помощь в принятии ванны (душа)</t>
  </si>
  <si>
    <t>мытье головы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</si>
  <si>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</si>
  <si>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водоснабженя</t>
  </si>
  <si>
    <t>бритье бороды, усов</t>
  </si>
  <si>
    <t>гигиеническая обработка ног и рук (стрижка ногтей)</t>
  </si>
  <si>
    <t>на руках</t>
  </si>
  <si>
    <t>на ногах</t>
  </si>
  <si>
    <t>смена подгузника с гигиенической обработкой</t>
  </si>
  <si>
    <t>Вырубка кустарников</t>
  </si>
  <si>
    <t>10 шт.</t>
  </si>
  <si>
    <t>Обрезка сучьев плодовых деревьев</t>
  </si>
  <si>
    <t>Окраска потолков водоэмульсионной краской</t>
  </si>
  <si>
    <t>простое окрашивание кистью</t>
  </si>
  <si>
    <t>простое окрашивание валиком</t>
  </si>
  <si>
    <t>улучшенное окрашивание кистью</t>
  </si>
  <si>
    <t>улучшенное окрашивание валиком</t>
  </si>
  <si>
    <t>Известковая окраска печей, стояков и труб кистью</t>
  </si>
  <si>
    <t>Окраска известью или  мелом</t>
  </si>
  <si>
    <t>стен</t>
  </si>
  <si>
    <t xml:space="preserve">потолков </t>
  </si>
  <si>
    <t>печей</t>
  </si>
  <si>
    <t>Окраска забора из штакетника масляными красками кистью</t>
  </si>
  <si>
    <t>в один слой</t>
  </si>
  <si>
    <t>т12№1</t>
  </si>
  <si>
    <t>в два слоя</t>
  </si>
  <si>
    <t>Ремонт штакетных заборов с добавлением до 5% нового материала</t>
  </si>
  <si>
    <t>Оклеивание стен обоями</t>
  </si>
  <si>
    <t>т13№84</t>
  </si>
  <si>
    <t>Снятие обоев(снятие старых обоев)</t>
  </si>
  <si>
    <t>т12№22</t>
  </si>
  <si>
    <t>Простая масляная окраска ранее окрашеных поверхностей кистью с расчисткой старой краски до 35%</t>
  </si>
  <si>
    <t>т12№20</t>
  </si>
  <si>
    <t>стены</t>
  </si>
  <si>
    <t>т12№36</t>
  </si>
  <si>
    <t>полы</t>
  </si>
  <si>
    <t>потолки, двери</t>
  </si>
  <si>
    <t>окна</t>
  </si>
  <si>
    <t>Прочие ремонтные работы</t>
  </si>
  <si>
    <t xml:space="preserve">тарифов на  услуги, оказываемые государственным учреждением </t>
  </si>
  <si>
    <t>Замена перегоревших электроламп</t>
  </si>
  <si>
    <r>
      <t xml:space="preserve">"Территориальный центр социального обслуживания населения Шумилинского района" бюджет 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>облагаются</t>
    </r>
    <r>
      <rPr>
        <sz val="10"/>
        <color indexed="8"/>
        <rFont val="Times New Roman"/>
        <family val="1"/>
      </rPr>
      <t xml:space="preserve"> налогом на добавленную стоимость .</t>
    </r>
  </si>
  <si>
    <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 xml:space="preserve">при централизованном водоснабжении </t>
    </r>
  </si>
  <si>
    <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>при отсутствии централизованного водоснабжения</t>
    </r>
  </si>
  <si>
    <r>
      <t xml:space="preserve">мытье сильнозагрязненных </t>
    </r>
    <r>
      <rPr>
        <b/>
        <sz val="12"/>
        <color indexed="8"/>
        <rFont val="Arial"/>
        <family val="2"/>
      </rPr>
      <t>труднодоступных окон</t>
    </r>
    <r>
      <rPr>
        <sz val="12"/>
        <color indexed="8"/>
        <rFont val="Arial"/>
        <family val="2"/>
      </rPr>
      <t xml:space="preserve"> с утеплением и проклейкой оконных рам</t>
    </r>
  </si>
  <si>
    <r>
      <t xml:space="preserve">мытье сильнозагрязненных </t>
    </r>
    <r>
      <rPr>
        <b/>
        <sz val="12"/>
        <color indexed="8"/>
        <rFont val="Arial"/>
        <family val="2"/>
      </rPr>
      <t>легкодоступных окон</t>
    </r>
    <r>
      <rPr>
        <sz val="12"/>
        <color indexed="8"/>
        <rFont val="Arial"/>
        <family val="2"/>
      </rPr>
      <t xml:space="preserve"> с утеплением и проклейкой оконных рам</t>
    </r>
  </si>
  <si>
    <t xml:space="preserve">Укладка дров до 10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</si>
  <si>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Тариф за единицу  измерения  с НДС 20 %, руб.</t>
  </si>
  <si>
    <r>
      <t xml:space="preserve">"Территориальный центр социального обслуживания населения Шумилинского района" бюджет 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>освобождаются</t>
    </r>
    <r>
      <rPr>
        <sz val="10"/>
        <color indexed="8"/>
        <rFont val="Times New Roman"/>
        <family val="1"/>
      </rPr>
      <t xml:space="preserve"> от налога на добавленную стоимость .</t>
    </r>
  </si>
  <si>
    <t>Услуги по регулярной стирке,сушке,глажению постельного белья,одежды на дому у заказчика при отсутствии централизованного водоснабжения</t>
  </si>
  <si>
    <t>мытье сильнозагрязненных труднодоступных окон с утеплением и проклейкой оконных рам</t>
  </si>
  <si>
    <t>мытье сильнозагрязненных легкодоступных окон с утеплением и проклейкой оконных рам</t>
  </si>
  <si>
    <t xml:space="preserve">от   07 октября  2019 года </t>
  </si>
  <si>
    <t xml:space="preserve">ПРЕЙСКУРАНТ № 2 от   7 октября года </t>
  </si>
  <si>
    <t>с 1 сентября  2019г. Ставка 1 разряда 41 руб.</t>
  </si>
  <si>
    <t>Приложение 1</t>
  </si>
  <si>
    <t>УТВЕРЖДЕНО</t>
  </si>
  <si>
    <t xml:space="preserve">Приказ директора ТЦСОН </t>
  </si>
  <si>
    <t>Шумилинского района</t>
  </si>
  <si>
    <t>ПРЕЙСКУРАНТ № 1</t>
  </si>
  <si>
    <t xml:space="preserve">от   07 октября 2019 года </t>
  </si>
  <si>
    <t>тарифов на  услуги, оказываемые государственным учреждением «Территориальный центр  социального обслуживания населения Шумилинского района» бюджет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</si>
  <si>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облагаются </t>
    </r>
    <r>
      <rPr>
        <sz val="10"/>
        <color indexed="8"/>
        <rFont val="Times New Roman"/>
        <family val="1"/>
      </rPr>
      <t>налогом на добавленную стоимость .</t>
    </r>
  </si>
  <si>
    <t xml:space="preserve">         </t>
  </si>
  <si>
    <t>Основание:</t>
  </si>
  <si>
    <t xml:space="preserve"> 1. решение Витебского облисполкома от 29 апреля 2016 г. № 240  "О внесении дополнения и изменений в решение Витебского областного исполнительного комитета от 31 декабря 2013 г. № 180";</t>
  </si>
  <si>
    <t>2. постановление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населения, и признании утратившими силу постановлений Министерства труда и социальной защиты Республики Беларусь от 1 ноября 2002 г. № 141 и от 23 декабря 2005 г. № 182»</t>
  </si>
  <si>
    <t>Стоимость нормо-часа 4руб. 31коп.</t>
  </si>
  <si>
    <t>Тариф за единицу  измерения без НДС, руб.</t>
  </si>
  <si>
    <t xml:space="preserve"> Стоимость нормо-минуты   0,072руб.</t>
  </si>
  <si>
    <t xml:space="preserve">Укладка дров                                                                                                                                                                                      до 10 м.                                                                                                                      </t>
  </si>
  <si>
    <t xml:space="preserve"> Экономист                                                     И.В.Печень</t>
  </si>
  <si>
    <t>Приложение 2</t>
  </si>
  <si>
    <t xml:space="preserve">от   07 октября2019 года 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</si>
  <si>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освобождаются от </t>
    </r>
    <r>
      <rPr>
        <sz val="10"/>
        <color indexed="8"/>
        <rFont val="Times New Roman"/>
        <family val="1"/>
      </rPr>
      <t>налога на добавленную стоимость .</t>
    </r>
  </si>
  <si>
    <t xml:space="preserve"> Стоимость нормо-минуты   0,072 руб.</t>
  </si>
  <si>
    <t>Доставка топлива из хранилища пешком до 50 м.</t>
  </si>
  <si>
    <t>Емкость весом до 7 кг.</t>
  </si>
  <si>
    <t xml:space="preserve">Услуги по переноске торфяного брикета,  угля и их складированию </t>
  </si>
  <si>
    <t>Услуги автотранспорта</t>
  </si>
  <si>
    <t>1 км.</t>
  </si>
  <si>
    <t xml:space="preserve">Услуги по косьбе травы (с помощью триммера)                                                                 </t>
  </si>
  <si>
    <t>на ровных участках</t>
  </si>
  <si>
    <t>на склонах и в канавах</t>
  </si>
  <si>
    <t xml:space="preserve">Услуги по регулярной стирке,сушке,глажению постельного белья,одежды на дому у заказчика при централизов. водоснабжении </t>
  </si>
  <si>
    <t>Вспашка почвы на глубину до 20 см.мотоблоком</t>
  </si>
  <si>
    <t>Боронование почвы мотоблоком</t>
  </si>
  <si>
    <t>Культивация почвы мотоблоком в один след</t>
  </si>
  <si>
    <t>Окучивание картофеля мотоблоком</t>
  </si>
  <si>
    <t>Дискование почвы мотоблоком</t>
  </si>
  <si>
    <t xml:space="preserve">Рыхление почвы мотоблоком с применением фрезы в                                                        </t>
  </si>
  <si>
    <t>1 слой</t>
  </si>
  <si>
    <t>2 слоя</t>
  </si>
  <si>
    <t>3 слоя</t>
  </si>
  <si>
    <t>Глажение белья утюгом Витязь 605</t>
  </si>
  <si>
    <t>1кг.</t>
  </si>
  <si>
    <t>Стирка белья в СМА 50 С101-000  Атлант с кипячением</t>
  </si>
  <si>
    <t>1 загрузка до 5 кг.</t>
  </si>
  <si>
    <t>Стирка белья в СМА 50 С101-000  Атлант</t>
  </si>
  <si>
    <t>Развешивание белья после стирки с последующим снятием и растряска белья вручную</t>
  </si>
  <si>
    <t>Обучение пользованию компьютерной техникой,мобильным телефоном</t>
  </si>
  <si>
    <t>1 занятие</t>
  </si>
  <si>
    <t>покупка и доставка на дом продуктов питания и промышленных товаров первой необходимости</t>
  </si>
  <si>
    <t>1 заказ весом до 7 кг.</t>
  </si>
  <si>
    <t>пешком до 500м.</t>
  </si>
  <si>
    <t>велосипедом до 500м.</t>
  </si>
  <si>
    <t>последующие 100м. Велосипедом добавлять</t>
  </si>
  <si>
    <t>Доставка на дом горячего питания</t>
  </si>
  <si>
    <t>на последующие 100м. пешком добавлять</t>
  </si>
  <si>
    <t>на последующие 100м. велосипедом добавлять</t>
  </si>
  <si>
    <t>сдача вещей в стирку, химчистку и их доставка на дом</t>
  </si>
  <si>
    <t>вынос мусора</t>
  </si>
  <si>
    <t>доставка на дом материальной помощи</t>
  </si>
  <si>
    <t>пешком на 100м. Пути</t>
  </si>
  <si>
    <t>велосипедом на 100м.пути</t>
  </si>
  <si>
    <t>обеспечение проживания в стационарных условиях</t>
  </si>
  <si>
    <t>оказание помощи в одевании, снятии одежды, переодевании</t>
  </si>
  <si>
    <t>в теплое время года</t>
  </si>
  <si>
    <t>в холодное время года</t>
  </si>
  <si>
    <t>предоставление рационального питания, в том числе питания по назначению врача</t>
  </si>
  <si>
    <t>1 сутки</t>
  </si>
  <si>
    <t>оказание помощи в приеме пищи (кормление)</t>
  </si>
  <si>
    <t>1 кормление</t>
  </si>
  <si>
    <t>в форме стационарного обслуживания</t>
  </si>
  <si>
    <t>в форме полустационарного обслуживания</t>
  </si>
  <si>
    <t>в форме обслуживания на дому</t>
  </si>
  <si>
    <t>сопровождение ослабленных граждан к месту назначения и обратно</t>
  </si>
  <si>
    <t>не имеющих нарушений опрно-двигательного аппарата пешком на 100 м. пути</t>
  </si>
  <si>
    <t xml:space="preserve"> имеющих нарушений опрно-двигательного аппарата пешком на 100 м. пути</t>
  </si>
  <si>
    <t>передвигающихся в коляске на 100м. пути</t>
  </si>
  <si>
    <t>обеспечение сохранности вещей и ценностей,принадлежащих гражданам, переданных на хранение</t>
  </si>
  <si>
    <t>услуги по регулярной стирке, сушке, глажению постельного белья, одежды (как нормированной так и личной)</t>
  </si>
  <si>
    <t>5 кг.белья (одежды)</t>
  </si>
  <si>
    <t>оказание помощи в пользовании телефонной связью, почтовыми услугами (уточнение и набор номера, написание и отправка корреспонденции и другое)</t>
  </si>
  <si>
    <t>уточнение и набор телефонного номера</t>
  </si>
  <si>
    <t>получение необходимой для проживающего информации по телефону и ее разьяснение</t>
  </si>
  <si>
    <t xml:space="preserve">оказание помощи в написании и отправке корреспонденции </t>
  </si>
  <si>
    <t>оказание первой помощи</t>
  </si>
  <si>
    <t>в форме стационарного и полустационарного обслуживания</t>
  </si>
  <si>
    <t>обеспечение динамического медицинского наблюдения</t>
  </si>
  <si>
    <t>содействие в организации получения медицинской помощи</t>
  </si>
  <si>
    <t>подготовка документов для госпитализации</t>
  </si>
  <si>
    <t>запись на прием к специалисту</t>
  </si>
  <si>
    <t>доставка (обеспечение) лекарственных средств и изделий медицинского назначения</t>
  </si>
  <si>
    <t>велосипедом до 500 м.</t>
  </si>
  <si>
    <t>оказание помощи в выполнении назначений, рекомендаций медицинского работника</t>
  </si>
  <si>
    <t>прием лекарственных средств, закапывание капель</t>
  </si>
  <si>
    <t>наложение повязок,натирание мазью</t>
  </si>
  <si>
    <t>содействие в выполнении реабилитационных мероприятий</t>
  </si>
  <si>
    <t>помощь в обеспечении техническими средствами социальной реабилитации, включенными в Государственный реестр(перечень) технических средств социальной реабилитации</t>
  </si>
  <si>
    <t>обучение пользованию техническими средствами социальной реабилитации</t>
  </si>
  <si>
    <t>проведение мероприятий по развитию доступных навыков(для молодых инвалидов с особенностями психофизического развития)</t>
  </si>
  <si>
    <t xml:space="preserve">помощь в подборе и выдача технических средств социальной реабилитации во временное пользование </t>
  </si>
  <si>
    <t>в форме стационарного, полустационарного и нестационарного обслуживания</t>
  </si>
  <si>
    <t>Распиловка дровяного долготья на заданую длину бензопилой STIHL MS 260</t>
  </si>
  <si>
    <t>1 скл.м.куб.</t>
  </si>
  <si>
    <t>Распиловка отходов лесоматериалов на дрова бензопилой STIHL MS 260</t>
  </si>
  <si>
    <t>Замене перегоревших электроламп</t>
  </si>
  <si>
    <t>Экономист</t>
  </si>
  <si>
    <t>И.В.Печень</t>
  </si>
  <si>
    <t>последующие 100м. пешком добавлять</t>
  </si>
  <si>
    <t>от 07.10.2019 № 86</t>
  </si>
  <si>
    <t>от  07.10.2019 № 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</si>
</sst>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4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wrapText="1"/>
    </xf>
    <xf numFmtId="0" fontId="55" fillId="33" borderId="12" xfId="0" applyFont="1" applyFill="1" applyBorder="1" applyAlignment="1">
      <alignment/>
    </xf>
    <xf numFmtId="0" fontId="55" fillId="33" borderId="14" xfId="0" applyFont="1" applyFill="1" applyBorder="1" applyAlignment="1">
      <alignment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53" fillId="33" borderId="16" xfId="0" applyNumberFormat="1" applyFont="1" applyFill="1" applyBorder="1" applyAlignment="1">
      <alignment horizontal="center" vertical="center"/>
    </xf>
    <xf numFmtId="14" fontId="54" fillId="33" borderId="16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center" vertical="center" wrapText="1"/>
    </xf>
    <xf numFmtId="14" fontId="56" fillId="33" borderId="11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vertical="top" wrapText="1"/>
    </xf>
    <xf numFmtId="0" fontId="56" fillId="33" borderId="12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vertical="top" wrapText="1"/>
    </xf>
    <xf numFmtId="14" fontId="56" fillId="33" borderId="13" xfId="0" applyNumberFormat="1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/>
    </xf>
    <xf numFmtId="2" fontId="6" fillId="34" borderId="10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55" fillId="33" borderId="19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vertical="center"/>
    </xf>
    <xf numFmtId="0" fontId="56" fillId="33" borderId="16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 wrapText="1"/>
    </xf>
    <xf numFmtId="164" fontId="6" fillId="33" borderId="12" xfId="0" applyNumberFormat="1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56" fillId="33" borderId="12" xfId="0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5" fillId="33" borderId="12" xfId="0" applyFont="1" applyFill="1" applyBorder="1" applyAlignment="1">
      <alignment horizontal="left"/>
    </xf>
    <xf numFmtId="0" fontId="57" fillId="33" borderId="17" xfId="0" applyFont="1" applyFill="1" applyBorder="1" applyAlignment="1">
      <alignment/>
    </xf>
    <xf numFmtId="0" fontId="58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top" wrapText="1"/>
    </xf>
    <xf numFmtId="0" fontId="55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wrapText="1"/>
    </xf>
    <xf numFmtId="0" fontId="59" fillId="35" borderId="15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vertical="top" wrapText="1"/>
    </xf>
    <xf numFmtId="0" fontId="55" fillId="35" borderId="12" xfId="0" applyFont="1" applyFill="1" applyBorder="1" applyAlignment="1">
      <alignment vertical="top" wrapText="1"/>
    </xf>
    <xf numFmtId="0" fontId="55" fillId="35" borderId="12" xfId="0" applyFont="1" applyFill="1" applyBorder="1" applyAlignment="1">
      <alignment/>
    </xf>
    <xf numFmtId="0" fontId="55" fillId="35" borderId="14" xfId="0" applyFont="1" applyFill="1" applyBorder="1" applyAlignment="1">
      <alignment wrapText="1"/>
    </xf>
    <xf numFmtId="0" fontId="55" fillId="35" borderId="12" xfId="0" applyFont="1" applyFill="1" applyBorder="1" applyAlignment="1">
      <alignment horizontal="left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 wrapText="1"/>
    </xf>
    <xf numFmtId="164" fontId="55" fillId="35" borderId="12" xfId="0" applyNumberFormat="1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2" fontId="61" fillId="35" borderId="12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164" fontId="55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wrapText="1"/>
    </xf>
    <xf numFmtId="0" fontId="55" fillId="35" borderId="15" xfId="0" applyFont="1" applyFill="1" applyBorder="1" applyAlignment="1">
      <alignment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55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wrapText="1"/>
    </xf>
    <xf numFmtId="0" fontId="55" fillId="35" borderId="19" xfId="0" applyFont="1" applyFill="1" applyBorder="1" applyAlignment="1">
      <alignment wrapText="1"/>
    </xf>
    <xf numFmtId="2" fontId="5" fillId="35" borderId="19" xfId="0" applyNumberFormat="1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center" vertical="center"/>
    </xf>
    <xf numFmtId="2" fontId="5" fillId="35" borderId="17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vertical="top"/>
    </xf>
    <xf numFmtId="0" fontId="6" fillId="33" borderId="19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19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justify" vertical="top" wrapTex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/>
    </xf>
    <xf numFmtId="44" fontId="54" fillId="33" borderId="0" xfId="42" applyFont="1" applyFill="1" applyAlignment="1">
      <alignment/>
    </xf>
    <xf numFmtId="0" fontId="54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vertical="top" wrapText="1"/>
    </xf>
    <xf numFmtId="0" fontId="53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2" fontId="53" fillId="33" borderId="19" xfId="0" applyNumberFormat="1" applyFont="1" applyFill="1" applyBorder="1" applyAlignment="1">
      <alignment horizontal="center" vertical="center"/>
    </xf>
    <xf numFmtId="2" fontId="53" fillId="33" borderId="23" xfId="0" applyNumberFormat="1" applyFont="1" applyFill="1" applyBorder="1" applyAlignment="1">
      <alignment horizontal="center" vertical="center"/>
    </xf>
    <xf numFmtId="14" fontId="54" fillId="33" borderId="24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14" fontId="54" fillId="33" borderId="27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vertical="top" wrapText="1"/>
    </xf>
    <xf numFmtId="2" fontId="3" fillId="33" borderId="20" xfId="0" applyNumberFormat="1" applyFont="1" applyFill="1" applyBorder="1" applyAlignment="1">
      <alignment horizontal="center" vertical="top" wrapText="1"/>
    </xf>
    <xf numFmtId="2" fontId="3" fillId="33" borderId="20" xfId="0" applyNumberFormat="1" applyFont="1" applyFill="1" applyBorder="1" applyAlignment="1">
      <alignment vertical="top" wrapText="1"/>
    </xf>
    <xf numFmtId="2" fontId="12" fillId="33" borderId="28" xfId="0" applyNumberFormat="1" applyFont="1" applyFill="1" applyBorder="1" applyAlignment="1">
      <alignment vertical="top" wrapText="1"/>
    </xf>
    <xf numFmtId="14" fontId="54" fillId="33" borderId="29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14" fontId="54" fillId="33" borderId="3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14" fontId="54" fillId="33" borderId="3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14" fontId="54" fillId="33" borderId="3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vertical="top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2" fontId="12" fillId="33" borderId="3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12" fillId="33" borderId="11" xfId="0" applyNumberFormat="1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center" wrapText="1"/>
    </xf>
    <xf numFmtId="2" fontId="62" fillId="34" borderId="16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2" fontId="12" fillId="34" borderId="3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4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12" fillId="33" borderId="2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12" fillId="33" borderId="38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12" fillId="33" borderId="28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12" fillId="33" borderId="3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12" fillId="33" borderId="3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2" fontId="12" fillId="33" borderId="28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12" fillId="33" borderId="3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/>
    </xf>
    <xf numFmtId="2" fontId="12" fillId="33" borderId="33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12" fillId="33" borderId="2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/>
    </xf>
    <xf numFmtId="0" fontId="3" fillId="33" borderId="38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3" fillId="33" borderId="43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12" fillId="33" borderId="3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horizontal="center" vertical="center"/>
    </xf>
    <xf numFmtId="2" fontId="12" fillId="34" borderId="26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vertical="center"/>
    </xf>
    <xf numFmtId="2" fontId="12" fillId="33" borderId="13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2" fontId="12" fillId="34" borderId="3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4" fillId="33" borderId="13" xfId="0" applyFont="1" applyFill="1" applyBorder="1" applyAlignment="1">
      <alignment vertical="center"/>
    </xf>
    <xf numFmtId="0" fontId="54" fillId="33" borderId="20" xfId="0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3" fillId="33" borderId="4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vertical="center"/>
    </xf>
    <xf numFmtId="2" fontId="12" fillId="33" borderId="39" xfId="0" applyNumberFormat="1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wrapText="1"/>
    </xf>
    <xf numFmtId="0" fontId="54" fillId="33" borderId="12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164" fontId="12" fillId="34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top"/>
    </xf>
    <xf numFmtId="0" fontId="54" fillId="33" borderId="13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top"/>
    </xf>
    <xf numFmtId="0" fontId="54" fillId="33" borderId="18" xfId="0" applyFont="1" applyFill="1" applyBorder="1" applyAlignment="1">
      <alignment vertical="center" wrapText="1"/>
    </xf>
    <xf numFmtId="2" fontId="12" fillId="34" borderId="18" xfId="0" applyNumberFormat="1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12" fillId="33" borderId="28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top"/>
    </xf>
    <xf numFmtId="0" fontId="54" fillId="33" borderId="16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12" fillId="33" borderId="3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12" fillId="33" borderId="28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2" fillId="33" borderId="3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12" fillId="33" borderId="11" xfId="0" applyNumberFormat="1" applyFont="1" applyFill="1" applyBorder="1" applyAlignment="1">
      <alignment wrapText="1"/>
    </xf>
    <xf numFmtId="2" fontId="3" fillId="33" borderId="20" xfId="0" applyNumberFormat="1" applyFont="1" applyFill="1" applyBorder="1" applyAlignment="1">
      <alignment wrapText="1"/>
    </xf>
    <xf numFmtId="2" fontId="12" fillId="33" borderId="28" xfId="0" applyNumberFormat="1" applyFont="1" applyFill="1" applyBorder="1" applyAlignment="1">
      <alignment wrapText="1"/>
    </xf>
    <xf numFmtId="0" fontId="53" fillId="33" borderId="25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wrapText="1"/>
    </xf>
    <xf numFmtId="0" fontId="54" fillId="33" borderId="46" xfId="0" applyFont="1" applyFill="1" applyBorder="1" applyAlignment="1">
      <alignment wrapText="1"/>
    </xf>
    <xf numFmtId="0" fontId="54" fillId="33" borderId="25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wrapText="1"/>
    </xf>
    <xf numFmtId="2" fontId="12" fillId="33" borderId="26" xfId="0" applyNumberFormat="1" applyFont="1" applyFill="1" applyBorder="1" applyAlignment="1">
      <alignment wrapText="1"/>
    </xf>
    <xf numFmtId="0" fontId="53" fillId="33" borderId="25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wrapText="1"/>
    </xf>
    <xf numFmtId="0" fontId="54" fillId="33" borderId="17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wrapText="1"/>
    </xf>
    <xf numFmtId="2" fontId="12" fillId="33" borderId="47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wrapText="1"/>
    </xf>
    <xf numFmtId="0" fontId="54" fillId="33" borderId="48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2" fontId="3" fillId="33" borderId="16" xfId="0" applyNumberFormat="1" applyFont="1" applyFill="1" applyBorder="1" applyAlignment="1">
      <alignment wrapText="1"/>
    </xf>
    <xf numFmtId="2" fontId="12" fillId="33" borderId="39" xfId="0" applyNumberFormat="1" applyFont="1" applyFill="1" applyBorder="1" applyAlignment="1">
      <alignment wrapText="1"/>
    </xf>
    <xf numFmtId="0" fontId="53" fillId="33" borderId="48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wrapText="1"/>
    </xf>
    <xf numFmtId="0" fontId="54" fillId="33" borderId="48" xfId="0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vertical="center" wrapText="1"/>
    </xf>
    <xf numFmtId="2" fontId="12" fillId="33" borderId="39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wrapText="1"/>
    </xf>
    <xf numFmtId="0" fontId="54" fillId="33" borderId="51" xfId="0" applyFont="1" applyFill="1" applyBorder="1" applyAlignment="1">
      <alignment horizontal="center" vertical="center" wrapText="1"/>
    </xf>
    <xf numFmtId="0" fontId="62" fillId="34" borderId="40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vertical="center" wrapText="1"/>
    </xf>
    <xf numFmtId="2" fontId="12" fillId="34" borderId="18" xfId="0" applyNumberFormat="1" applyFont="1" applyFill="1" applyBorder="1" applyAlignment="1">
      <alignment vertical="center" wrapText="1"/>
    </xf>
    <xf numFmtId="2" fontId="12" fillId="34" borderId="38" xfId="0" applyNumberFormat="1" applyFont="1" applyFill="1" applyBorder="1" applyAlignment="1">
      <alignment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 wrapText="1"/>
    </xf>
    <xf numFmtId="2" fontId="12" fillId="34" borderId="17" xfId="0" applyNumberFormat="1" applyFont="1" applyFill="1" applyBorder="1" applyAlignment="1">
      <alignment wrapText="1"/>
    </xf>
    <xf numFmtId="2" fontId="12" fillId="34" borderId="47" xfId="0" applyNumberFormat="1" applyFont="1" applyFill="1" applyBorder="1" applyAlignment="1">
      <alignment wrapText="1"/>
    </xf>
    <xf numFmtId="0" fontId="54" fillId="33" borderId="13" xfId="0" applyFont="1" applyFill="1" applyBorder="1" applyAlignment="1">
      <alignment/>
    </xf>
    <xf numFmtId="164" fontId="54" fillId="33" borderId="13" xfId="0" applyNumberFormat="1" applyFont="1" applyFill="1" applyBorder="1" applyAlignment="1">
      <alignment/>
    </xf>
    <xf numFmtId="0" fontId="54" fillId="33" borderId="21" xfId="0" applyFont="1" applyFill="1" applyBorder="1" applyAlignment="1">
      <alignment wrapText="1"/>
    </xf>
    <xf numFmtId="0" fontId="54" fillId="33" borderId="21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2" fontId="53" fillId="33" borderId="12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2" fontId="53" fillId="33" borderId="17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2" fontId="53" fillId="33" borderId="20" xfId="0" applyNumberFormat="1" applyFont="1" applyFill="1" applyBorder="1" applyAlignment="1">
      <alignment/>
    </xf>
    <xf numFmtId="0" fontId="63" fillId="33" borderId="28" xfId="0" applyFont="1" applyFill="1" applyBorder="1" applyAlignment="1">
      <alignment/>
    </xf>
    <xf numFmtId="0" fontId="62" fillId="33" borderId="12" xfId="0" applyFont="1" applyFill="1" applyBorder="1" applyAlignment="1">
      <alignment horizontal="left"/>
    </xf>
    <xf numFmtId="164" fontId="54" fillId="33" borderId="12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left"/>
    </xf>
    <xf numFmtId="0" fontId="54" fillId="33" borderId="14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3" fillId="33" borderId="25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2" fontId="53" fillId="33" borderId="13" xfId="0" applyNumberFormat="1" applyFont="1" applyFill="1" applyBorder="1" applyAlignment="1">
      <alignment/>
    </xf>
    <xf numFmtId="0" fontId="53" fillId="33" borderId="13" xfId="0" applyFont="1" applyFill="1" applyBorder="1" applyAlignment="1">
      <alignment vertical="center"/>
    </xf>
    <xf numFmtId="2" fontId="53" fillId="33" borderId="13" xfId="0" applyNumberFormat="1" applyFont="1" applyFill="1" applyBorder="1" applyAlignment="1">
      <alignment vertical="center"/>
    </xf>
    <xf numFmtId="0" fontId="54" fillId="33" borderId="12" xfId="0" applyFont="1" applyFill="1" applyBorder="1" applyAlignment="1">
      <alignment horizontal="right"/>
    </xf>
    <xf numFmtId="164" fontId="53" fillId="33" borderId="12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54" fillId="33" borderId="13" xfId="0" applyFont="1" applyFill="1" applyBorder="1" applyAlignment="1">
      <alignment horizontal="left"/>
    </xf>
    <xf numFmtId="0" fontId="63" fillId="33" borderId="26" xfId="0" applyFont="1" applyFill="1" applyBorder="1" applyAlignment="1">
      <alignment/>
    </xf>
    <xf numFmtId="2" fontId="12" fillId="33" borderId="28" xfId="0" applyNumberFormat="1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wrapText="1"/>
    </xf>
    <xf numFmtId="0" fontId="55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2" fontId="5" fillId="35" borderId="12" xfId="0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2" fontId="55" fillId="33" borderId="19" xfId="0" applyNumberFormat="1" applyFont="1" applyFill="1" applyBorder="1" applyAlignment="1">
      <alignment horizontal="center" vertical="center"/>
    </xf>
    <xf numFmtId="2" fontId="55" fillId="33" borderId="17" xfId="0" applyNumberFormat="1" applyFont="1" applyFill="1" applyBorder="1" applyAlignment="1">
      <alignment horizontal="center" vertical="center"/>
    </xf>
    <xf numFmtId="2" fontId="55" fillId="33" borderId="15" xfId="0" applyNumberFormat="1" applyFont="1" applyFill="1" applyBorder="1" applyAlignment="1">
      <alignment horizontal="center" vertical="center"/>
    </xf>
    <xf numFmtId="2" fontId="53" fillId="33" borderId="16" xfId="0" applyNumberFormat="1" applyFont="1" applyFill="1" applyBorder="1" applyAlignment="1">
      <alignment horizontal="center" vertical="center"/>
    </xf>
    <xf numFmtId="2" fontId="53" fillId="33" borderId="17" xfId="0" applyNumberFormat="1" applyFont="1" applyFill="1" applyBorder="1" applyAlignment="1">
      <alignment horizontal="center" vertical="center"/>
    </xf>
    <xf numFmtId="2" fontId="53" fillId="33" borderId="18" xfId="0" applyNumberFormat="1" applyFont="1" applyFill="1" applyBorder="1" applyAlignment="1">
      <alignment horizontal="center" vertical="center"/>
    </xf>
    <xf numFmtId="14" fontId="54" fillId="33" borderId="16" xfId="0" applyNumberFormat="1" applyFont="1" applyFill="1" applyBorder="1" applyAlignment="1">
      <alignment horizontal="center" vertical="center"/>
    </xf>
    <xf numFmtId="14" fontId="54" fillId="33" borderId="17" xfId="0" applyNumberFormat="1" applyFont="1" applyFill="1" applyBorder="1" applyAlignment="1">
      <alignment horizontal="center" vertical="center"/>
    </xf>
    <xf numFmtId="14" fontId="54" fillId="33" borderId="18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wrapText="1"/>
    </xf>
    <xf numFmtId="0" fontId="59" fillId="33" borderId="15" xfId="0" applyFont="1" applyFill="1" applyBorder="1" applyAlignment="1">
      <alignment horizontal="center" wrapText="1"/>
    </xf>
    <xf numFmtId="0" fontId="59" fillId="33" borderId="19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2" fontId="53" fillId="34" borderId="39" xfId="0" applyNumberFormat="1" applyFont="1" applyFill="1" applyBorder="1" applyAlignment="1">
      <alignment horizontal="center" vertical="center"/>
    </xf>
    <xf numFmtId="2" fontId="53" fillId="34" borderId="47" xfId="0" applyNumberFormat="1" applyFont="1" applyFill="1" applyBorder="1" applyAlignment="1">
      <alignment horizontal="center" vertical="center"/>
    </xf>
    <xf numFmtId="2" fontId="53" fillId="34" borderId="38" xfId="0" applyNumberFormat="1" applyFont="1" applyFill="1" applyBorder="1" applyAlignment="1">
      <alignment horizontal="center" vertical="center"/>
    </xf>
    <xf numFmtId="14" fontId="54" fillId="33" borderId="29" xfId="0" applyNumberFormat="1" applyFont="1" applyFill="1" applyBorder="1" applyAlignment="1">
      <alignment horizontal="center" vertical="center"/>
    </xf>
    <xf numFmtId="14" fontId="54" fillId="33" borderId="54" xfId="0" applyNumberFormat="1" applyFont="1" applyFill="1" applyBorder="1" applyAlignment="1">
      <alignment horizontal="center" vertical="center"/>
    </xf>
    <xf numFmtId="14" fontId="54" fillId="33" borderId="34" xfId="0" applyNumberFormat="1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2" fontId="53" fillId="33" borderId="39" xfId="0" applyNumberFormat="1" applyFont="1" applyFill="1" applyBorder="1" applyAlignment="1">
      <alignment horizontal="center" vertical="center"/>
    </xf>
    <xf numFmtId="2" fontId="53" fillId="33" borderId="47" xfId="0" applyNumberFormat="1" applyFont="1" applyFill="1" applyBorder="1" applyAlignment="1">
      <alignment horizontal="center" vertical="center"/>
    </xf>
    <xf numFmtId="2" fontId="53" fillId="33" borderId="38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12" fillId="33" borderId="39" xfId="0" applyNumberFormat="1" applyFont="1" applyFill="1" applyBorder="1" applyAlignment="1">
      <alignment horizontal="center" vertical="center" wrapText="1"/>
    </xf>
    <xf numFmtId="2" fontId="12" fillId="33" borderId="47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14" fontId="54" fillId="33" borderId="56" xfId="0" applyNumberFormat="1" applyFont="1" applyFill="1" applyBorder="1" applyAlignment="1">
      <alignment horizontal="center" vertical="center"/>
    </xf>
    <xf numFmtId="14" fontId="54" fillId="33" borderId="31" xfId="0" applyNumberFormat="1" applyFont="1" applyFill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2" fontId="12" fillId="33" borderId="33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3" fillId="33" borderId="33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vertical="top" wrapText="1"/>
    </xf>
    <xf numFmtId="0" fontId="3" fillId="33" borderId="31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34" borderId="39" xfId="0" applyNumberFormat="1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2" fontId="12" fillId="34" borderId="16" xfId="0" applyNumberFormat="1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12" fillId="33" borderId="28" xfId="0" applyNumberFormat="1" applyFont="1" applyFill="1" applyBorder="1" applyAlignment="1">
      <alignment horizontal="center" vertical="center"/>
    </xf>
    <xf numFmtId="2" fontId="12" fillId="33" borderId="30" xfId="0" applyNumberFormat="1" applyFont="1" applyFill="1" applyBorder="1" applyAlignment="1">
      <alignment horizontal="center" vertical="center"/>
    </xf>
    <xf numFmtId="2" fontId="12" fillId="33" borderId="23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top"/>
    </xf>
    <xf numFmtId="0" fontId="54" fillId="33" borderId="17" xfId="0" applyFont="1" applyFill="1" applyBorder="1" applyAlignment="1">
      <alignment horizontal="center" vertical="top"/>
    </xf>
    <xf numFmtId="0" fontId="54" fillId="33" borderId="18" xfId="0" applyFont="1" applyFill="1" applyBorder="1" applyAlignment="1">
      <alignment horizontal="center" vertical="top"/>
    </xf>
    <xf numFmtId="0" fontId="54" fillId="33" borderId="16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vertical="center" wrapText="1"/>
    </xf>
    <xf numFmtId="0" fontId="54" fillId="33" borderId="18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54" fillId="33" borderId="18" xfId="0" applyFont="1" applyFill="1" applyBorder="1" applyAlignment="1">
      <alignment wrapText="1"/>
    </xf>
    <xf numFmtId="0" fontId="54" fillId="33" borderId="16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45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zoomScalePageLayoutView="0" workbookViewId="0" topLeftCell="A29">
      <selection activeCell="M173" sqref="M173"/>
    </sheetView>
  </sheetViews>
  <sheetFormatPr defaultColWidth="9.140625" defaultRowHeight="15"/>
  <cols>
    <col min="1" max="1" width="4.421875" style="0" customWidth="1"/>
    <col min="2" max="2" width="67.00390625" style="0" customWidth="1"/>
    <col min="3" max="3" width="16.7109375" style="0" customWidth="1"/>
    <col min="4" max="6" width="9.140625" style="0" hidden="1" customWidth="1"/>
    <col min="7" max="7" width="14.140625" style="0" customWidth="1"/>
    <col min="8" max="8" width="9.140625" style="0" hidden="1" customWidth="1"/>
    <col min="9" max="9" width="13.8515625" style="0" hidden="1" customWidth="1"/>
    <col min="10" max="11" width="9.140625" style="0" hidden="1" customWidth="1"/>
  </cols>
  <sheetData>
    <row r="1" spans="1:11" ht="14.25">
      <c r="A1" s="526" t="s">
        <v>16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4.25">
      <c r="A2" s="526" t="s">
        <v>211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12" customHeight="1">
      <c r="A3" s="527" t="s">
        <v>198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11" ht="26.25" customHeight="1">
      <c r="A4" s="527" t="s">
        <v>207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5" spans="1:11" ht="15">
      <c r="A5" s="445" t="s">
        <v>17</v>
      </c>
      <c r="B5" s="445" t="s">
        <v>18</v>
      </c>
      <c r="C5" s="445" t="s">
        <v>19</v>
      </c>
      <c r="D5" s="445" t="s">
        <v>3</v>
      </c>
      <c r="E5" s="4">
        <v>3.82</v>
      </c>
      <c r="F5" s="445" t="s">
        <v>20</v>
      </c>
      <c r="G5" s="445" t="s">
        <v>21</v>
      </c>
      <c r="H5" s="445" t="s">
        <v>6</v>
      </c>
      <c r="I5" s="445" t="s">
        <v>22</v>
      </c>
      <c r="J5" s="517" t="s">
        <v>8</v>
      </c>
      <c r="K5" s="528" t="s">
        <v>9</v>
      </c>
    </row>
    <row r="6" spans="1:11" ht="65.25" customHeight="1">
      <c r="A6" s="440"/>
      <c r="B6" s="440"/>
      <c r="C6" s="440"/>
      <c r="D6" s="440"/>
      <c r="E6" s="5" t="s">
        <v>10</v>
      </c>
      <c r="F6" s="440"/>
      <c r="G6" s="439"/>
      <c r="H6" s="440"/>
      <c r="I6" s="440"/>
      <c r="J6" s="518"/>
      <c r="K6" s="529"/>
    </row>
    <row r="7" spans="1:11" s="27" customFormat="1" ht="30" customHeight="1" thickBot="1">
      <c r="A7" s="98">
        <v>1</v>
      </c>
      <c r="B7" s="94" t="s">
        <v>23</v>
      </c>
      <c r="C7" s="100" t="s">
        <v>24</v>
      </c>
      <c r="D7" s="98" t="s">
        <v>13</v>
      </c>
      <c r="E7" s="98">
        <v>0.064</v>
      </c>
      <c r="F7" s="98">
        <v>13.3</v>
      </c>
      <c r="G7" s="167">
        <v>0.96</v>
      </c>
      <c r="H7" s="24">
        <f>G7*20/100</f>
        <v>0.192</v>
      </c>
      <c r="I7" s="24">
        <f>H7+G7-0.01</f>
        <v>1.142</v>
      </c>
      <c r="J7" s="25">
        <v>43586</v>
      </c>
      <c r="K7" s="26">
        <v>29</v>
      </c>
    </row>
    <row r="8" spans="1:11" s="27" customFormat="1" ht="31.5" customHeight="1" thickBot="1">
      <c r="A8" s="473">
        <v>2</v>
      </c>
      <c r="B8" s="23" t="s">
        <v>25</v>
      </c>
      <c r="C8" s="17"/>
      <c r="D8" s="445" t="s">
        <v>13</v>
      </c>
      <c r="E8" s="17"/>
      <c r="F8" s="17"/>
      <c r="G8" s="166"/>
      <c r="H8" s="30"/>
      <c r="I8" s="30"/>
      <c r="J8" s="25">
        <v>43586</v>
      </c>
      <c r="K8" s="31"/>
    </row>
    <row r="9" spans="1:11" s="27" customFormat="1" ht="18" thickBot="1">
      <c r="A9" s="473"/>
      <c r="B9" s="23" t="s">
        <v>26</v>
      </c>
      <c r="C9" s="474" t="s">
        <v>27</v>
      </c>
      <c r="D9" s="523"/>
      <c r="E9" s="17">
        <v>0.064</v>
      </c>
      <c r="F9" s="17">
        <v>7.2</v>
      </c>
      <c r="G9" s="166">
        <v>0.52</v>
      </c>
      <c r="H9" s="24">
        <f>G9*20/100</f>
        <v>0.10400000000000001</v>
      </c>
      <c r="I9" s="24">
        <f>H9+G9</f>
        <v>0.624</v>
      </c>
      <c r="J9" s="25">
        <v>43586</v>
      </c>
      <c r="K9" s="26">
        <v>30</v>
      </c>
    </row>
    <row r="10" spans="1:11" s="27" customFormat="1" ht="18" thickBot="1">
      <c r="A10" s="473"/>
      <c r="B10" s="23" t="s">
        <v>28</v>
      </c>
      <c r="C10" s="474"/>
      <c r="D10" s="523"/>
      <c r="E10" s="17">
        <v>0.064</v>
      </c>
      <c r="F10" s="17">
        <v>15</v>
      </c>
      <c r="G10" s="166">
        <v>1.08</v>
      </c>
      <c r="H10" s="24">
        <f aca="true" t="shared" si="0" ref="H10:H16">G10*20/100</f>
        <v>0.21600000000000003</v>
      </c>
      <c r="I10" s="24">
        <f>H10+G10</f>
        <v>1.296</v>
      </c>
      <c r="J10" s="25">
        <v>43586</v>
      </c>
      <c r="K10" s="26">
        <v>31</v>
      </c>
    </row>
    <row r="11" spans="1:11" s="27" customFormat="1" ht="18" thickBot="1">
      <c r="A11" s="473"/>
      <c r="B11" s="23" t="s">
        <v>29</v>
      </c>
      <c r="C11" s="475"/>
      <c r="D11" s="523"/>
      <c r="E11" s="17">
        <v>0.064</v>
      </c>
      <c r="F11" s="17">
        <v>24</v>
      </c>
      <c r="G11" s="166">
        <v>1.73</v>
      </c>
      <c r="H11" s="24">
        <f t="shared" si="0"/>
        <v>0.34600000000000003</v>
      </c>
      <c r="I11" s="24">
        <f>H11+G11</f>
        <v>2.076</v>
      </c>
      <c r="J11" s="25">
        <v>43586</v>
      </c>
      <c r="K11" s="26">
        <v>32</v>
      </c>
    </row>
    <row r="12" spans="1:11" s="27" customFormat="1" ht="18" thickBot="1">
      <c r="A12" s="473"/>
      <c r="B12" s="23" t="s">
        <v>30</v>
      </c>
      <c r="C12" s="488" t="s">
        <v>31</v>
      </c>
      <c r="D12" s="523"/>
      <c r="E12" s="17">
        <v>0.064</v>
      </c>
      <c r="F12" s="17">
        <v>16.8</v>
      </c>
      <c r="G12" s="166">
        <v>1.21</v>
      </c>
      <c r="H12" s="24">
        <f t="shared" si="0"/>
        <v>0.242</v>
      </c>
      <c r="I12" s="24">
        <f>H12+G12-0.01</f>
        <v>1.442</v>
      </c>
      <c r="J12" s="25">
        <v>43586</v>
      </c>
      <c r="K12" s="26">
        <v>33</v>
      </c>
    </row>
    <row r="13" spans="1:11" s="27" customFormat="1" ht="18" thickBot="1">
      <c r="A13" s="445"/>
      <c r="B13" s="165" t="s">
        <v>32</v>
      </c>
      <c r="C13" s="476"/>
      <c r="D13" s="523"/>
      <c r="E13" s="16">
        <v>0.064</v>
      </c>
      <c r="F13" s="16">
        <v>24</v>
      </c>
      <c r="G13" s="160">
        <v>1.73</v>
      </c>
      <c r="H13" s="32">
        <f t="shared" si="0"/>
        <v>0.34600000000000003</v>
      </c>
      <c r="I13" s="32">
        <f>H13+G13</f>
        <v>2.076</v>
      </c>
      <c r="J13" s="25">
        <v>43586</v>
      </c>
      <c r="K13" s="33">
        <v>34</v>
      </c>
    </row>
    <row r="14" spans="1:11" s="27" customFormat="1" ht="18" thickBot="1">
      <c r="A14" s="478">
        <v>3</v>
      </c>
      <c r="B14" s="94" t="s">
        <v>33</v>
      </c>
      <c r="C14" s="482" t="s">
        <v>34</v>
      </c>
      <c r="D14" s="451" t="s">
        <v>13</v>
      </c>
      <c r="E14" s="98">
        <v>0.064</v>
      </c>
      <c r="F14" s="98">
        <v>4.8</v>
      </c>
      <c r="G14" s="167">
        <v>0.35</v>
      </c>
      <c r="H14" s="34">
        <f t="shared" si="0"/>
        <v>0.07</v>
      </c>
      <c r="I14" s="34">
        <f>H14+G14+0.01</f>
        <v>0.43</v>
      </c>
      <c r="J14" s="35">
        <v>43586</v>
      </c>
      <c r="K14" s="36">
        <v>56</v>
      </c>
    </row>
    <row r="15" spans="1:11" s="27" customFormat="1" ht="18" thickBot="1">
      <c r="A15" s="478"/>
      <c r="B15" s="94" t="s">
        <v>35</v>
      </c>
      <c r="C15" s="479"/>
      <c r="D15" s="502"/>
      <c r="E15" s="98">
        <v>0.064</v>
      </c>
      <c r="F15" s="98">
        <v>10.8</v>
      </c>
      <c r="G15" s="167">
        <v>0.78</v>
      </c>
      <c r="H15" s="37">
        <f t="shared" si="0"/>
        <v>0.15600000000000003</v>
      </c>
      <c r="I15" s="37">
        <f>H15+G15+0.01</f>
        <v>0.9460000000000001</v>
      </c>
      <c r="J15" s="35">
        <v>43586</v>
      </c>
      <c r="K15" s="38">
        <v>56</v>
      </c>
    </row>
    <row r="16" spans="1:11" s="27" customFormat="1" ht="16.5" customHeight="1" thickBot="1">
      <c r="A16" s="478"/>
      <c r="B16" s="94" t="s">
        <v>36</v>
      </c>
      <c r="C16" s="483"/>
      <c r="D16" s="477"/>
      <c r="E16" s="98">
        <v>0.064</v>
      </c>
      <c r="F16" s="98">
        <v>15</v>
      </c>
      <c r="G16" s="167">
        <v>1.08</v>
      </c>
      <c r="H16" s="32">
        <f t="shared" si="0"/>
        <v>0.21600000000000003</v>
      </c>
      <c r="I16" s="32">
        <f>H16+G16</f>
        <v>1.296</v>
      </c>
      <c r="J16" s="35">
        <v>43586</v>
      </c>
      <c r="K16" s="39">
        <v>57</v>
      </c>
    </row>
    <row r="17" spans="1:11" s="27" customFormat="1" ht="13.5" customHeight="1" thickBot="1">
      <c r="A17" s="440">
        <v>4</v>
      </c>
      <c r="B17" s="524" t="s">
        <v>38</v>
      </c>
      <c r="C17" s="514" t="s">
        <v>39</v>
      </c>
      <c r="D17" s="439" t="s">
        <v>13</v>
      </c>
      <c r="E17" s="439">
        <v>0.064</v>
      </c>
      <c r="F17" s="439">
        <v>43.2</v>
      </c>
      <c r="G17" s="519">
        <v>3.11</v>
      </c>
      <c r="H17" s="520">
        <f>G17*20/100</f>
        <v>0.622</v>
      </c>
      <c r="I17" s="520">
        <f>H17+G17</f>
        <v>3.7319999999999998</v>
      </c>
      <c r="J17" s="25">
        <v>43586</v>
      </c>
      <c r="K17" s="494">
        <v>232</v>
      </c>
    </row>
    <row r="18" spans="1:11" s="27" customFormat="1" ht="16.5" customHeight="1" hidden="1" thickBot="1">
      <c r="A18" s="473"/>
      <c r="B18" s="500"/>
      <c r="C18" s="514"/>
      <c r="D18" s="439"/>
      <c r="E18" s="439"/>
      <c r="F18" s="439"/>
      <c r="G18" s="519"/>
      <c r="H18" s="521"/>
      <c r="I18" s="521"/>
      <c r="J18" s="25">
        <v>43586</v>
      </c>
      <c r="K18" s="495"/>
    </row>
    <row r="19" spans="1:11" s="27" customFormat="1" ht="3.75" customHeight="1" thickBot="1">
      <c r="A19" s="445"/>
      <c r="B19" s="525"/>
      <c r="C19" s="514"/>
      <c r="D19" s="439"/>
      <c r="E19" s="439"/>
      <c r="F19" s="439"/>
      <c r="G19" s="519"/>
      <c r="H19" s="522"/>
      <c r="I19" s="522"/>
      <c r="J19" s="25">
        <v>43586</v>
      </c>
      <c r="K19" s="496"/>
    </row>
    <row r="20" spans="1:11" s="27" customFormat="1" ht="16.5" customHeight="1" thickBot="1">
      <c r="A20" s="478">
        <v>5</v>
      </c>
      <c r="B20" s="497" t="s">
        <v>40</v>
      </c>
      <c r="C20" s="482" t="s">
        <v>41</v>
      </c>
      <c r="D20" s="451" t="s">
        <v>13</v>
      </c>
      <c r="E20" s="478">
        <v>0.064</v>
      </c>
      <c r="F20" s="478">
        <v>20</v>
      </c>
      <c r="G20" s="512">
        <v>1.44</v>
      </c>
      <c r="H20" s="509">
        <f>G20*20/100</f>
        <v>0.288</v>
      </c>
      <c r="I20" s="509">
        <f>H20+G20</f>
        <v>1.728</v>
      </c>
      <c r="J20" s="25">
        <v>43586</v>
      </c>
      <c r="K20" s="494">
        <v>311</v>
      </c>
    </row>
    <row r="21" spans="1:11" s="27" customFormat="1" ht="13.5" customHeight="1" thickBot="1">
      <c r="A21" s="478"/>
      <c r="B21" s="497"/>
      <c r="C21" s="479"/>
      <c r="D21" s="502"/>
      <c r="E21" s="478"/>
      <c r="F21" s="478"/>
      <c r="G21" s="512"/>
      <c r="H21" s="510"/>
      <c r="I21" s="510"/>
      <c r="J21" s="25">
        <v>43586</v>
      </c>
      <c r="K21" s="495"/>
    </row>
    <row r="22" spans="1:11" s="27" customFormat="1" ht="4.5" customHeight="1" hidden="1" thickBot="1">
      <c r="A22" s="478"/>
      <c r="B22" s="497"/>
      <c r="C22" s="483"/>
      <c r="D22" s="477"/>
      <c r="E22" s="478"/>
      <c r="F22" s="478"/>
      <c r="G22" s="512"/>
      <c r="H22" s="510"/>
      <c r="I22" s="510"/>
      <c r="J22" s="25">
        <v>43586</v>
      </c>
      <c r="K22" s="511"/>
    </row>
    <row r="23" spans="1:11" s="27" customFormat="1" ht="16.5" customHeight="1" thickBot="1">
      <c r="A23" s="473">
        <v>6</v>
      </c>
      <c r="B23" s="500" t="s">
        <v>42</v>
      </c>
      <c r="C23" s="488" t="s">
        <v>43</v>
      </c>
      <c r="D23" s="445" t="s">
        <v>13</v>
      </c>
      <c r="E23" s="473">
        <v>0.064</v>
      </c>
      <c r="F23" s="473">
        <v>48.6</v>
      </c>
      <c r="G23" s="515">
        <v>3.5</v>
      </c>
      <c r="H23" s="509">
        <f>G23*20/100</f>
        <v>0.7</v>
      </c>
      <c r="I23" s="509">
        <f>H23+G23</f>
        <v>4.2</v>
      </c>
      <c r="J23" s="25">
        <v>43586</v>
      </c>
      <c r="K23" s="505">
        <v>320</v>
      </c>
    </row>
    <row r="24" spans="1:11" s="27" customFormat="1" ht="13.5" customHeight="1" thickBot="1">
      <c r="A24" s="473"/>
      <c r="B24" s="500"/>
      <c r="C24" s="488"/>
      <c r="D24" s="516"/>
      <c r="E24" s="473"/>
      <c r="F24" s="473"/>
      <c r="G24" s="515"/>
      <c r="H24" s="513"/>
      <c r="I24" s="513"/>
      <c r="J24" s="25">
        <v>43586</v>
      </c>
      <c r="K24" s="507"/>
    </row>
    <row r="25" spans="1:11" s="27" customFormat="1" ht="16.5" customHeight="1" thickBot="1">
      <c r="A25" s="478">
        <v>7</v>
      </c>
      <c r="B25" s="497" t="s">
        <v>44</v>
      </c>
      <c r="C25" s="498" t="s">
        <v>43</v>
      </c>
      <c r="D25" s="451" t="s">
        <v>13</v>
      </c>
      <c r="E25" s="478">
        <v>0.064</v>
      </c>
      <c r="F25" s="478">
        <v>67.8</v>
      </c>
      <c r="G25" s="508">
        <v>4.88</v>
      </c>
      <c r="H25" s="509">
        <f>G25*20/100</f>
        <v>0.976</v>
      </c>
      <c r="I25" s="509">
        <f>H25+G25</f>
        <v>5.856</v>
      </c>
      <c r="J25" s="25">
        <v>43586</v>
      </c>
      <c r="K25" s="494">
        <v>321</v>
      </c>
    </row>
    <row r="26" spans="1:11" s="27" customFormat="1" ht="13.5" customHeight="1" thickBot="1">
      <c r="A26" s="478"/>
      <c r="B26" s="497"/>
      <c r="C26" s="498"/>
      <c r="D26" s="453"/>
      <c r="E26" s="478"/>
      <c r="F26" s="478"/>
      <c r="G26" s="508"/>
      <c r="H26" s="513"/>
      <c r="I26" s="513"/>
      <c r="J26" s="25">
        <v>43586</v>
      </c>
      <c r="K26" s="496"/>
    </row>
    <row r="27" spans="1:11" s="27" customFormat="1" ht="16.5" customHeight="1" thickBot="1">
      <c r="A27" s="440">
        <v>8</v>
      </c>
      <c r="B27" s="158" t="s">
        <v>45</v>
      </c>
      <c r="C27" s="514" t="s">
        <v>46</v>
      </c>
      <c r="D27" s="439" t="s">
        <v>13</v>
      </c>
      <c r="E27" s="19"/>
      <c r="F27" s="19"/>
      <c r="G27" s="164"/>
      <c r="H27" s="41"/>
      <c r="I27" s="41"/>
      <c r="J27" s="42">
        <v>43586</v>
      </c>
      <c r="K27" s="43"/>
    </row>
    <row r="28" spans="1:11" s="27" customFormat="1" ht="18" thickBot="1">
      <c r="A28" s="473"/>
      <c r="B28" s="28" t="s">
        <v>47</v>
      </c>
      <c r="C28" s="470"/>
      <c r="D28" s="439"/>
      <c r="E28" s="473">
        <v>0.064</v>
      </c>
      <c r="F28" s="17">
        <v>3.6</v>
      </c>
      <c r="G28" s="166">
        <v>0.26</v>
      </c>
      <c r="H28" s="29">
        <f>G28*20/100</f>
        <v>0.052000000000000005</v>
      </c>
      <c r="I28" s="29">
        <f>H28+G28</f>
        <v>0.312</v>
      </c>
      <c r="J28" s="35">
        <v>43586</v>
      </c>
      <c r="K28" s="38">
        <v>274</v>
      </c>
    </row>
    <row r="29" spans="1:11" s="27" customFormat="1" ht="18" thickBot="1">
      <c r="A29" s="473"/>
      <c r="B29" s="28" t="s">
        <v>48</v>
      </c>
      <c r="C29" s="470"/>
      <c r="D29" s="439"/>
      <c r="E29" s="473"/>
      <c r="F29" s="17">
        <v>2.4</v>
      </c>
      <c r="G29" s="166">
        <v>0.17</v>
      </c>
      <c r="H29" s="29">
        <f>G29*20/100</f>
        <v>0.034</v>
      </c>
      <c r="I29" s="29">
        <f>H29+G29</f>
        <v>0.20400000000000001</v>
      </c>
      <c r="J29" s="35">
        <v>43586</v>
      </c>
      <c r="K29" s="38">
        <v>275</v>
      </c>
    </row>
    <row r="30" spans="1:11" s="27" customFormat="1" ht="17.25" customHeight="1" thickBot="1">
      <c r="A30" s="445"/>
      <c r="B30" s="154" t="s">
        <v>49</v>
      </c>
      <c r="C30" s="470"/>
      <c r="D30" s="439"/>
      <c r="E30" s="445"/>
      <c r="F30" s="16">
        <v>3.6</v>
      </c>
      <c r="G30" s="160">
        <v>0.26</v>
      </c>
      <c r="H30" s="44">
        <f>G30*20/100</f>
        <v>0.052000000000000005</v>
      </c>
      <c r="I30" s="44">
        <f>H30+G30</f>
        <v>0.312</v>
      </c>
      <c r="J30" s="35">
        <v>43586</v>
      </c>
      <c r="K30" s="39">
        <v>282</v>
      </c>
    </row>
    <row r="31" spans="1:11" s="27" customFormat="1" ht="17.25" customHeight="1" thickBot="1">
      <c r="A31" s="478">
        <v>9</v>
      </c>
      <c r="B31" s="497" t="s">
        <v>50</v>
      </c>
      <c r="C31" s="498" t="s">
        <v>51</v>
      </c>
      <c r="D31" s="451" t="s">
        <v>13</v>
      </c>
      <c r="E31" s="478">
        <v>0.064</v>
      </c>
      <c r="F31" s="478">
        <v>4.8</v>
      </c>
      <c r="G31" s="508">
        <v>0.35</v>
      </c>
      <c r="H31" s="509">
        <f>G31*20/100</f>
        <v>0.07</v>
      </c>
      <c r="I31" s="509">
        <f>H31+G31+0.01</f>
        <v>0.43</v>
      </c>
      <c r="J31" s="25">
        <v>43586</v>
      </c>
      <c r="K31" s="494">
        <v>225</v>
      </c>
    </row>
    <row r="32" spans="1:11" s="27" customFormat="1" ht="4.5" customHeight="1" hidden="1" thickBot="1">
      <c r="A32" s="478"/>
      <c r="B32" s="497"/>
      <c r="C32" s="498"/>
      <c r="D32" s="502"/>
      <c r="E32" s="478"/>
      <c r="F32" s="478"/>
      <c r="G32" s="508"/>
      <c r="H32" s="510"/>
      <c r="I32" s="510"/>
      <c r="J32" s="25">
        <v>43586</v>
      </c>
      <c r="K32" s="511"/>
    </row>
    <row r="33" spans="1:11" s="27" customFormat="1" ht="4.5" customHeight="1" hidden="1" thickBot="1">
      <c r="A33" s="478"/>
      <c r="B33" s="497"/>
      <c r="C33" s="498"/>
      <c r="D33" s="502"/>
      <c r="E33" s="478"/>
      <c r="F33" s="478"/>
      <c r="G33" s="508"/>
      <c r="H33" s="510"/>
      <c r="I33" s="510"/>
      <c r="J33" s="25">
        <v>43586</v>
      </c>
      <c r="K33" s="31"/>
    </row>
    <row r="34" spans="1:11" s="27" customFormat="1" ht="16.5" customHeight="1" hidden="1" thickBot="1">
      <c r="A34" s="478"/>
      <c r="B34" s="497"/>
      <c r="C34" s="498"/>
      <c r="D34" s="477"/>
      <c r="E34" s="478"/>
      <c r="F34" s="478"/>
      <c r="G34" s="508"/>
      <c r="H34" s="510"/>
      <c r="I34" s="510"/>
      <c r="J34" s="25">
        <v>43586</v>
      </c>
      <c r="K34" s="31"/>
    </row>
    <row r="35" spans="1:11" s="27" customFormat="1" ht="4.5" customHeight="1" hidden="1" thickBot="1">
      <c r="A35" s="15"/>
      <c r="B35" s="45"/>
      <c r="C35" s="91"/>
      <c r="D35" s="15"/>
      <c r="E35" s="161"/>
      <c r="F35" s="162"/>
      <c r="G35" s="163"/>
      <c r="H35" s="46"/>
      <c r="I35" s="47"/>
      <c r="J35" s="25">
        <v>43586</v>
      </c>
      <c r="K35" s="48"/>
    </row>
    <row r="36" spans="1:11" s="27" customFormat="1" ht="33" customHeight="1" thickBot="1">
      <c r="A36" s="16">
        <v>10</v>
      </c>
      <c r="B36" s="154" t="s">
        <v>54</v>
      </c>
      <c r="C36" s="92" t="s">
        <v>37</v>
      </c>
      <c r="D36" s="445" t="s">
        <v>13</v>
      </c>
      <c r="E36" s="84">
        <v>0.064</v>
      </c>
      <c r="F36" s="66">
        <v>216</v>
      </c>
      <c r="G36" s="150">
        <v>15.55</v>
      </c>
      <c r="H36" s="50">
        <f>G36*20/100</f>
        <v>3.11</v>
      </c>
      <c r="I36" s="50">
        <f>H36+G36+0.01</f>
        <v>18.67</v>
      </c>
      <c r="J36" s="25">
        <v>43586</v>
      </c>
      <c r="K36" s="51">
        <v>341</v>
      </c>
    </row>
    <row r="37" spans="1:11" s="27" customFormat="1" ht="16.5" customHeight="1" thickBot="1">
      <c r="A37" s="478">
        <v>11</v>
      </c>
      <c r="B37" s="497" t="s">
        <v>55</v>
      </c>
      <c r="C37" s="498" t="s">
        <v>37</v>
      </c>
      <c r="D37" s="439"/>
      <c r="E37" s="503">
        <v>0.064</v>
      </c>
      <c r="F37" s="504">
        <v>49.2</v>
      </c>
      <c r="G37" s="501">
        <v>3.54</v>
      </c>
      <c r="H37" s="490">
        <f>G37*20/100</f>
        <v>0.708</v>
      </c>
      <c r="I37" s="490">
        <f>H37+G37</f>
        <v>4.248</v>
      </c>
      <c r="J37" s="25">
        <v>43586</v>
      </c>
      <c r="K37" s="505">
        <v>340</v>
      </c>
    </row>
    <row r="38" spans="1:11" s="27" customFormat="1" ht="0.75" customHeight="1" thickBot="1">
      <c r="A38" s="478"/>
      <c r="B38" s="497"/>
      <c r="C38" s="498"/>
      <c r="D38" s="439"/>
      <c r="E38" s="443"/>
      <c r="F38" s="493"/>
      <c r="G38" s="501"/>
      <c r="H38" s="491"/>
      <c r="I38" s="491"/>
      <c r="J38" s="25">
        <v>43586</v>
      </c>
      <c r="K38" s="506"/>
    </row>
    <row r="39" spans="1:11" s="27" customFormat="1" ht="16.5" customHeight="1" hidden="1" thickBot="1">
      <c r="A39" s="478"/>
      <c r="B39" s="497"/>
      <c r="C39" s="498"/>
      <c r="D39" s="440"/>
      <c r="E39" s="443"/>
      <c r="F39" s="493"/>
      <c r="G39" s="501"/>
      <c r="H39" s="492"/>
      <c r="I39" s="492"/>
      <c r="J39" s="25">
        <v>43586</v>
      </c>
      <c r="K39" s="507"/>
    </row>
    <row r="40" spans="1:11" s="27" customFormat="1" ht="15.75" thickBot="1">
      <c r="A40" s="473">
        <v>12</v>
      </c>
      <c r="B40" s="500" t="s">
        <v>56</v>
      </c>
      <c r="C40" s="488" t="s">
        <v>37</v>
      </c>
      <c r="D40" s="445" t="s">
        <v>13</v>
      </c>
      <c r="E40" s="443">
        <f>E37</f>
        <v>0.064</v>
      </c>
      <c r="F40" s="493">
        <v>7.08</v>
      </c>
      <c r="G40" s="489">
        <v>0.51</v>
      </c>
      <c r="H40" s="490">
        <f>G40*20/100</f>
        <v>0.102</v>
      </c>
      <c r="I40" s="490">
        <f>H40+G40</f>
        <v>0.612</v>
      </c>
      <c r="J40" s="25">
        <v>43586</v>
      </c>
      <c r="K40" s="494">
        <v>342</v>
      </c>
    </row>
    <row r="41" spans="1:11" s="27" customFormat="1" ht="13.5" customHeight="1" thickBot="1">
      <c r="A41" s="473"/>
      <c r="B41" s="500"/>
      <c r="C41" s="488"/>
      <c r="D41" s="446"/>
      <c r="E41" s="443"/>
      <c r="F41" s="493"/>
      <c r="G41" s="489"/>
      <c r="H41" s="491"/>
      <c r="I41" s="491"/>
      <c r="J41" s="25">
        <v>43586</v>
      </c>
      <c r="K41" s="495"/>
    </row>
    <row r="42" spans="1:11" s="27" customFormat="1" ht="3" customHeight="1" hidden="1" thickBot="1">
      <c r="A42" s="473"/>
      <c r="B42" s="500"/>
      <c r="C42" s="488"/>
      <c r="D42" s="447"/>
      <c r="E42" s="443"/>
      <c r="F42" s="493"/>
      <c r="G42" s="489"/>
      <c r="H42" s="492"/>
      <c r="I42" s="492"/>
      <c r="J42" s="25">
        <v>43586</v>
      </c>
      <c r="K42" s="496"/>
    </row>
    <row r="43" spans="1:11" s="27" customFormat="1" ht="16.5" customHeight="1" thickBot="1">
      <c r="A43" s="478">
        <v>13</v>
      </c>
      <c r="B43" s="497" t="s">
        <v>57</v>
      </c>
      <c r="C43" s="498" t="s">
        <v>37</v>
      </c>
      <c r="D43" s="451" t="s">
        <v>13</v>
      </c>
      <c r="E43" s="454">
        <f>E40</f>
        <v>0.064</v>
      </c>
      <c r="F43" s="499">
        <v>9.24</v>
      </c>
      <c r="G43" s="501">
        <v>0.67</v>
      </c>
      <c r="H43" s="490">
        <f>G43*20/100</f>
        <v>0.134</v>
      </c>
      <c r="I43" s="490">
        <f>H43+G43+0.01</f>
        <v>0.8140000000000001</v>
      </c>
      <c r="J43" s="25">
        <v>43586</v>
      </c>
      <c r="K43" s="494">
        <v>343</v>
      </c>
    </row>
    <row r="44" spans="1:11" s="27" customFormat="1" ht="14.25" customHeight="1" thickBot="1">
      <c r="A44" s="478"/>
      <c r="B44" s="497"/>
      <c r="C44" s="498"/>
      <c r="D44" s="453"/>
      <c r="E44" s="454"/>
      <c r="F44" s="499"/>
      <c r="G44" s="501"/>
      <c r="H44" s="492"/>
      <c r="I44" s="492"/>
      <c r="J44" s="25">
        <v>43586</v>
      </c>
      <c r="K44" s="496"/>
    </row>
    <row r="45" spans="1:11" s="27" customFormat="1" ht="32.25" customHeight="1" thickBot="1">
      <c r="A45" s="15">
        <v>14</v>
      </c>
      <c r="B45" s="117" t="s">
        <v>58</v>
      </c>
      <c r="C45" s="91" t="s">
        <v>51</v>
      </c>
      <c r="D45" s="439" t="s">
        <v>13</v>
      </c>
      <c r="E45" s="14">
        <f>E43</f>
        <v>0.064</v>
      </c>
      <c r="F45" s="120">
        <v>126</v>
      </c>
      <c r="G45" s="152">
        <v>9.07</v>
      </c>
      <c r="H45" s="50">
        <f aca="true" t="shared" si="1" ref="H45:H52">G45*20/100</f>
        <v>1.814</v>
      </c>
      <c r="I45" s="50">
        <f>H45+G45</f>
        <v>10.884</v>
      </c>
      <c r="J45" s="25">
        <v>43586</v>
      </c>
      <c r="K45" s="51">
        <v>331</v>
      </c>
    </row>
    <row r="46" spans="1:11" s="27" customFormat="1" ht="30" customHeight="1" thickBot="1">
      <c r="A46" s="98">
        <v>15</v>
      </c>
      <c r="B46" s="101" t="s">
        <v>59</v>
      </c>
      <c r="C46" s="100" t="s">
        <v>51</v>
      </c>
      <c r="D46" s="446"/>
      <c r="E46" s="53">
        <f>E45</f>
        <v>0.064</v>
      </c>
      <c r="F46" s="49">
        <v>138</v>
      </c>
      <c r="G46" s="168">
        <v>9.94</v>
      </c>
      <c r="H46" s="50">
        <f t="shared" si="1"/>
        <v>1.9879999999999998</v>
      </c>
      <c r="I46" s="50">
        <f>H46+G46</f>
        <v>11.927999999999999</v>
      </c>
      <c r="J46" s="25">
        <v>43586</v>
      </c>
      <c r="K46" s="51">
        <v>332</v>
      </c>
    </row>
    <row r="47" spans="1:11" s="27" customFormat="1" ht="16.5" customHeight="1" thickBot="1">
      <c r="A47" s="15">
        <v>16</v>
      </c>
      <c r="B47" s="117" t="s">
        <v>60</v>
      </c>
      <c r="C47" s="91" t="s">
        <v>61</v>
      </c>
      <c r="D47" s="446"/>
      <c r="E47" s="12">
        <f>E46</f>
        <v>0.064</v>
      </c>
      <c r="F47" s="118">
        <v>94.2</v>
      </c>
      <c r="G47" s="152">
        <v>6.78</v>
      </c>
      <c r="H47" s="50">
        <f t="shared" si="1"/>
        <v>1.3559999999999999</v>
      </c>
      <c r="I47" s="50">
        <f>H47+G47-0.01</f>
        <v>8.126</v>
      </c>
      <c r="J47" s="25">
        <v>43586</v>
      </c>
      <c r="K47" s="51">
        <v>333</v>
      </c>
    </row>
    <row r="48" spans="1:11" s="27" customFormat="1" ht="30" customHeight="1" thickBot="1">
      <c r="A48" s="478">
        <v>17</v>
      </c>
      <c r="B48" s="101" t="s">
        <v>62</v>
      </c>
      <c r="C48" s="100"/>
      <c r="D48" s="451" t="s">
        <v>13</v>
      </c>
      <c r="E48" s="116"/>
      <c r="F48" s="104"/>
      <c r="G48" s="168"/>
      <c r="H48" s="54"/>
      <c r="I48" s="54"/>
      <c r="J48" s="25">
        <v>43586</v>
      </c>
      <c r="K48" s="55"/>
    </row>
    <row r="49" spans="1:11" s="27" customFormat="1" ht="16.5" customHeight="1" thickBot="1">
      <c r="A49" s="478"/>
      <c r="B49" s="101" t="s">
        <v>63</v>
      </c>
      <c r="C49" s="479" t="s">
        <v>64</v>
      </c>
      <c r="D49" s="452"/>
      <c r="E49" s="481">
        <v>0.064</v>
      </c>
      <c r="F49" s="104">
        <v>93</v>
      </c>
      <c r="G49" s="168">
        <v>6.7</v>
      </c>
      <c r="H49" s="56">
        <f>G49*20/100</f>
        <v>1.34</v>
      </c>
      <c r="I49" s="56">
        <f>H49+G49</f>
        <v>8.040000000000001</v>
      </c>
      <c r="J49" s="25">
        <v>43586</v>
      </c>
      <c r="K49" s="31">
        <v>334</v>
      </c>
    </row>
    <row r="50" spans="1:11" s="27" customFormat="1" ht="17.25" customHeight="1" thickBot="1">
      <c r="A50" s="478"/>
      <c r="B50" s="94" t="s">
        <v>65</v>
      </c>
      <c r="C50" s="479"/>
      <c r="D50" s="452"/>
      <c r="E50" s="481"/>
      <c r="F50" s="104">
        <v>103.2</v>
      </c>
      <c r="G50" s="168">
        <v>7.43</v>
      </c>
      <c r="H50" s="56">
        <f t="shared" si="1"/>
        <v>1.486</v>
      </c>
      <c r="I50" s="56">
        <f>H50+G50+0.01</f>
        <v>8.926</v>
      </c>
      <c r="J50" s="25">
        <v>43586</v>
      </c>
      <c r="K50" s="31">
        <v>335</v>
      </c>
    </row>
    <row r="51" spans="1:11" s="27" customFormat="1" ht="15.75" customHeight="1" thickBot="1">
      <c r="A51" s="478"/>
      <c r="B51" s="101" t="s">
        <v>66</v>
      </c>
      <c r="C51" s="479"/>
      <c r="D51" s="452"/>
      <c r="E51" s="481"/>
      <c r="F51" s="104">
        <v>89.4</v>
      </c>
      <c r="G51" s="168">
        <v>6.44</v>
      </c>
      <c r="H51" s="56">
        <f t="shared" si="1"/>
        <v>1.288</v>
      </c>
      <c r="I51" s="56">
        <f>H51+G51+0.01</f>
        <v>7.738</v>
      </c>
      <c r="J51" s="25">
        <v>43586</v>
      </c>
      <c r="K51" s="31">
        <v>336</v>
      </c>
    </row>
    <row r="52" spans="1:11" s="27" customFormat="1" ht="18" thickBot="1">
      <c r="A52" s="478"/>
      <c r="B52" s="101" t="s">
        <v>67</v>
      </c>
      <c r="C52" s="483"/>
      <c r="D52" s="453"/>
      <c r="E52" s="484"/>
      <c r="F52" s="104">
        <v>89.4</v>
      </c>
      <c r="G52" s="168">
        <v>6.44</v>
      </c>
      <c r="H52" s="57">
        <f t="shared" si="1"/>
        <v>1.288</v>
      </c>
      <c r="I52" s="57">
        <f>H52+G52+0.01</f>
        <v>7.738</v>
      </c>
      <c r="J52" s="25">
        <v>43586</v>
      </c>
      <c r="K52" s="58">
        <v>337</v>
      </c>
    </row>
    <row r="53" spans="1:11" s="27" customFormat="1" ht="17.25" customHeight="1" thickBot="1">
      <c r="A53" s="440">
        <v>18</v>
      </c>
      <c r="B53" s="158" t="s">
        <v>68</v>
      </c>
      <c r="C53" s="91"/>
      <c r="D53" s="439" t="s">
        <v>13</v>
      </c>
      <c r="E53" s="13"/>
      <c r="F53" s="119"/>
      <c r="G53" s="152"/>
      <c r="H53" s="59"/>
      <c r="I53" s="59"/>
      <c r="J53" s="25">
        <v>43586</v>
      </c>
      <c r="K53" s="55"/>
    </row>
    <row r="54" spans="1:11" s="27" customFormat="1" ht="18" thickBot="1">
      <c r="A54" s="473"/>
      <c r="B54" s="28" t="s">
        <v>66</v>
      </c>
      <c r="C54" s="488" t="s">
        <v>69</v>
      </c>
      <c r="D54" s="446"/>
      <c r="E54" s="443">
        <v>0.064</v>
      </c>
      <c r="F54" s="64">
        <v>45.6</v>
      </c>
      <c r="G54" s="169">
        <v>3.28</v>
      </c>
      <c r="H54" s="56">
        <f>G54*20/100</f>
        <v>0.6559999999999999</v>
      </c>
      <c r="I54" s="56">
        <f>H54+G54</f>
        <v>3.936</v>
      </c>
      <c r="J54" s="25">
        <v>43586</v>
      </c>
      <c r="K54" s="31">
        <v>358</v>
      </c>
    </row>
    <row r="55" spans="1:11" s="27" customFormat="1" ht="18" thickBot="1">
      <c r="A55" s="473"/>
      <c r="B55" s="28" t="s">
        <v>70</v>
      </c>
      <c r="C55" s="488"/>
      <c r="D55" s="446"/>
      <c r="E55" s="443"/>
      <c r="F55" s="64">
        <v>29.4</v>
      </c>
      <c r="G55" s="169">
        <v>2.12</v>
      </c>
      <c r="H55" s="56">
        <f>G55*20/100</f>
        <v>0.42400000000000004</v>
      </c>
      <c r="I55" s="56">
        <f>H55+G55</f>
        <v>2.544</v>
      </c>
      <c r="J55" s="25">
        <v>43586</v>
      </c>
      <c r="K55" s="31">
        <v>359</v>
      </c>
    </row>
    <row r="56" spans="1:11" s="27" customFormat="1" ht="18" thickBot="1">
      <c r="A56" s="473"/>
      <c r="B56" s="28" t="s">
        <v>71</v>
      </c>
      <c r="C56" s="488"/>
      <c r="D56" s="446"/>
      <c r="E56" s="443"/>
      <c r="F56" s="64">
        <v>22.8</v>
      </c>
      <c r="G56" s="169">
        <v>1.64</v>
      </c>
      <c r="H56" s="56">
        <f>G56*20/100</f>
        <v>0.32799999999999996</v>
      </c>
      <c r="I56" s="56">
        <f>H56+G56-0.01</f>
        <v>1.958</v>
      </c>
      <c r="J56" s="25">
        <v>43586</v>
      </c>
      <c r="K56" s="31">
        <v>360</v>
      </c>
    </row>
    <row r="57" spans="1:11" s="27" customFormat="1" ht="18" thickBot="1">
      <c r="A57" s="473"/>
      <c r="B57" s="28" t="s">
        <v>67</v>
      </c>
      <c r="C57" s="488"/>
      <c r="D57" s="446"/>
      <c r="E57" s="443"/>
      <c r="F57" s="64">
        <v>6.6</v>
      </c>
      <c r="G57" s="169">
        <v>0.48</v>
      </c>
      <c r="H57" s="56">
        <f>G57*20/100</f>
        <v>0.096</v>
      </c>
      <c r="I57" s="56">
        <f>H57+G57</f>
        <v>0.576</v>
      </c>
      <c r="J57" s="25">
        <v>43586</v>
      </c>
      <c r="K57" s="31">
        <v>361</v>
      </c>
    </row>
    <row r="58" spans="1:11" s="27" customFormat="1" ht="18" thickBot="1">
      <c r="A58" s="445"/>
      <c r="B58" s="154" t="s">
        <v>72</v>
      </c>
      <c r="C58" s="476"/>
      <c r="D58" s="446"/>
      <c r="E58" s="467"/>
      <c r="F58" s="149">
        <v>4.2</v>
      </c>
      <c r="G58" s="150">
        <v>0.3</v>
      </c>
      <c r="H58" s="57">
        <f>G58*20/100</f>
        <v>0.06</v>
      </c>
      <c r="I58" s="57">
        <f>H58+G58</f>
        <v>0.36</v>
      </c>
      <c r="J58" s="25">
        <v>43586</v>
      </c>
      <c r="K58" s="58">
        <v>362</v>
      </c>
    </row>
    <row r="59" spans="1:11" s="27" customFormat="1" ht="18" thickBot="1">
      <c r="A59" s="478">
        <v>19</v>
      </c>
      <c r="B59" s="101" t="s">
        <v>73</v>
      </c>
      <c r="C59" s="100"/>
      <c r="D59" s="451" t="s">
        <v>13</v>
      </c>
      <c r="E59" s="116"/>
      <c r="F59" s="104"/>
      <c r="G59" s="168"/>
      <c r="H59" s="61"/>
      <c r="I59" s="61"/>
      <c r="J59" s="25">
        <v>43586</v>
      </c>
      <c r="K59" s="31"/>
    </row>
    <row r="60" spans="1:11" s="27" customFormat="1" ht="18" thickBot="1">
      <c r="A60" s="478"/>
      <c r="B60" s="101" t="s">
        <v>74</v>
      </c>
      <c r="C60" s="479" t="s">
        <v>51</v>
      </c>
      <c r="D60" s="452"/>
      <c r="E60" s="480">
        <v>0.064</v>
      </c>
      <c r="F60" s="104">
        <v>20.4</v>
      </c>
      <c r="G60" s="168">
        <v>1.47</v>
      </c>
      <c r="H60" s="56">
        <f>G60*20/100</f>
        <v>0.294</v>
      </c>
      <c r="I60" s="56">
        <f>H60+G60</f>
        <v>1.764</v>
      </c>
      <c r="J60" s="25">
        <v>43586</v>
      </c>
      <c r="K60" s="31">
        <v>349</v>
      </c>
    </row>
    <row r="61" spans="1:11" s="27" customFormat="1" ht="18" thickBot="1">
      <c r="A61" s="478"/>
      <c r="B61" s="94" t="s">
        <v>75</v>
      </c>
      <c r="C61" s="479"/>
      <c r="D61" s="452"/>
      <c r="E61" s="481"/>
      <c r="F61" s="104">
        <v>16.8</v>
      </c>
      <c r="G61" s="168">
        <v>1.21</v>
      </c>
      <c r="H61" s="56">
        <f aca="true" t="shared" si="2" ref="H61:H67">G61*20/100</f>
        <v>0.242</v>
      </c>
      <c r="I61" s="56">
        <f>H61+G61-0.01</f>
        <v>1.442</v>
      </c>
      <c r="J61" s="25">
        <v>43586</v>
      </c>
      <c r="K61" s="31">
        <v>350</v>
      </c>
    </row>
    <row r="62" spans="1:11" s="27" customFormat="1" ht="18" thickBot="1">
      <c r="A62" s="478"/>
      <c r="B62" s="94" t="s">
        <v>76</v>
      </c>
      <c r="C62" s="479"/>
      <c r="D62" s="452"/>
      <c r="E62" s="481"/>
      <c r="F62" s="104">
        <v>3</v>
      </c>
      <c r="G62" s="168">
        <v>0.22</v>
      </c>
      <c r="H62" s="56">
        <f t="shared" si="2"/>
        <v>0.044000000000000004</v>
      </c>
      <c r="I62" s="56">
        <f>H62+G62-0.01</f>
        <v>0.254</v>
      </c>
      <c r="J62" s="25">
        <v>43586</v>
      </c>
      <c r="K62" s="31">
        <v>352</v>
      </c>
    </row>
    <row r="63" spans="1:11" s="27" customFormat="1" ht="18" thickBot="1">
      <c r="A63" s="478"/>
      <c r="B63" s="94" t="s">
        <v>77</v>
      </c>
      <c r="C63" s="479"/>
      <c r="D63" s="452"/>
      <c r="E63" s="481"/>
      <c r="F63" s="104">
        <v>8.4</v>
      </c>
      <c r="G63" s="168">
        <v>0.6</v>
      </c>
      <c r="H63" s="56">
        <f t="shared" si="2"/>
        <v>0.12</v>
      </c>
      <c r="I63" s="56">
        <f>H63+G63+0.01</f>
        <v>0.73</v>
      </c>
      <c r="J63" s="25">
        <v>43586</v>
      </c>
      <c r="K63" s="31">
        <v>354</v>
      </c>
    </row>
    <row r="64" spans="1:11" s="27" customFormat="1" ht="18" thickBot="1">
      <c r="A64" s="478"/>
      <c r="B64" s="101" t="s">
        <v>78</v>
      </c>
      <c r="C64" s="479"/>
      <c r="D64" s="452"/>
      <c r="E64" s="481"/>
      <c r="F64" s="104">
        <v>13.2</v>
      </c>
      <c r="G64" s="168">
        <v>0.95</v>
      </c>
      <c r="H64" s="56">
        <f t="shared" si="2"/>
        <v>0.19</v>
      </c>
      <c r="I64" s="56">
        <f>H64+G64</f>
        <v>1.14</v>
      </c>
      <c r="J64" s="25">
        <v>43586</v>
      </c>
      <c r="K64" s="31">
        <v>351</v>
      </c>
    </row>
    <row r="65" spans="1:11" s="27" customFormat="1" ht="18" thickBot="1">
      <c r="A65" s="478"/>
      <c r="B65" s="101" t="s">
        <v>79</v>
      </c>
      <c r="C65" s="479"/>
      <c r="D65" s="452"/>
      <c r="E65" s="481"/>
      <c r="F65" s="104">
        <v>17.4</v>
      </c>
      <c r="G65" s="168">
        <v>1.25</v>
      </c>
      <c r="H65" s="56">
        <f t="shared" si="2"/>
        <v>0.25</v>
      </c>
      <c r="I65" s="56">
        <f>H65+G65</f>
        <v>1.5</v>
      </c>
      <c r="J65" s="25">
        <v>43586</v>
      </c>
      <c r="K65" s="31">
        <v>353</v>
      </c>
    </row>
    <row r="66" spans="1:11" s="27" customFormat="1" ht="18" thickBot="1">
      <c r="A66" s="478"/>
      <c r="B66" s="94" t="s">
        <v>80</v>
      </c>
      <c r="C66" s="483"/>
      <c r="D66" s="453"/>
      <c r="E66" s="484"/>
      <c r="F66" s="104">
        <v>8.4</v>
      </c>
      <c r="G66" s="168">
        <v>0.6</v>
      </c>
      <c r="H66" s="57">
        <f t="shared" si="2"/>
        <v>0.12</v>
      </c>
      <c r="I66" s="57">
        <f>H66+G66+0.01</f>
        <v>0.73</v>
      </c>
      <c r="J66" s="25">
        <v>43586</v>
      </c>
      <c r="K66" s="58">
        <v>355</v>
      </c>
    </row>
    <row r="67" spans="1:11" s="27" customFormat="1" ht="18" thickBot="1">
      <c r="A67" s="15">
        <v>20</v>
      </c>
      <c r="B67" s="159" t="s">
        <v>81</v>
      </c>
      <c r="C67" s="91" t="s">
        <v>82</v>
      </c>
      <c r="D67" s="439" t="s">
        <v>13</v>
      </c>
      <c r="E67" s="14">
        <v>0.062</v>
      </c>
      <c r="F67" s="120">
        <v>20</v>
      </c>
      <c r="G67" s="152">
        <v>1.44</v>
      </c>
      <c r="H67" s="50">
        <f t="shared" si="2"/>
        <v>0.288</v>
      </c>
      <c r="I67" s="50">
        <f>H67+G67</f>
        <v>1.728</v>
      </c>
      <c r="J67" s="25">
        <v>43586</v>
      </c>
      <c r="K67" s="51">
        <v>208</v>
      </c>
    </row>
    <row r="68" spans="1:11" s="27" customFormat="1" ht="16.5" customHeight="1" thickBot="1">
      <c r="A68" s="478">
        <v>21</v>
      </c>
      <c r="B68" s="101" t="s">
        <v>83</v>
      </c>
      <c r="C68" s="103"/>
      <c r="D68" s="439"/>
      <c r="E68" s="12"/>
      <c r="F68" s="52"/>
      <c r="G68" s="168"/>
      <c r="H68" s="63"/>
      <c r="I68" s="63"/>
      <c r="J68" s="25">
        <v>43586</v>
      </c>
      <c r="K68" s="55"/>
    </row>
    <row r="69" spans="1:11" s="27" customFormat="1" ht="18" thickBot="1">
      <c r="A69" s="478"/>
      <c r="B69" s="101" t="s">
        <v>84</v>
      </c>
      <c r="C69" s="482" t="s">
        <v>53</v>
      </c>
      <c r="D69" s="439"/>
      <c r="E69" s="467">
        <v>0.064</v>
      </c>
      <c r="F69" s="64">
        <v>97.8</v>
      </c>
      <c r="G69" s="168">
        <v>7.04</v>
      </c>
      <c r="H69" s="65">
        <f>G69*20/100</f>
        <v>1.4080000000000001</v>
      </c>
      <c r="I69" s="65">
        <f>H69+G69-0.01</f>
        <v>8.438</v>
      </c>
      <c r="J69" s="25">
        <v>43586</v>
      </c>
      <c r="K69" s="26">
        <v>211</v>
      </c>
    </row>
    <row r="70" spans="1:11" s="27" customFormat="1" ht="18" thickBot="1">
      <c r="A70" s="478"/>
      <c r="B70" s="101" t="s">
        <v>85</v>
      </c>
      <c r="C70" s="483"/>
      <c r="D70" s="486"/>
      <c r="E70" s="485"/>
      <c r="F70" s="66">
        <v>135</v>
      </c>
      <c r="G70" s="168">
        <v>9.72</v>
      </c>
      <c r="H70" s="67">
        <f>G70*20/100</f>
        <v>1.944</v>
      </c>
      <c r="I70" s="67">
        <f>H70+G70</f>
        <v>11.664000000000001</v>
      </c>
      <c r="J70" s="25">
        <v>43586</v>
      </c>
      <c r="K70" s="33">
        <v>212</v>
      </c>
    </row>
    <row r="71" spans="1:11" s="27" customFormat="1" ht="18" customHeight="1" thickBot="1">
      <c r="A71" s="440">
        <v>22</v>
      </c>
      <c r="B71" s="158" t="s">
        <v>86</v>
      </c>
      <c r="C71" s="91"/>
      <c r="D71" s="472" t="s">
        <v>13</v>
      </c>
      <c r="E71" s="75"/>
      <c r="F71" s="52"/>
      <c r="G71" s="126"/>
      <c r="H71" s="63"/>
      <c r="I71" s="63"/>
      <c r="J71" s="25">
        <v>43586</v>
      </c>
      <c r="K71" s="55"/>
    </row>
    <row r="72" spans="1:11" s="27" customFormat="1" ht="18" thickBot="1">
      <c r="A72" s="473"/>
      <c r="B72" s="28" t="s">
        <v>87</v>
      </c>
      <c r="C72" s="488" t="s">
        <v>53</v>
      </c>
      <c r="D72" s="446"/>
      <c r="E72" s="467">
        <v>0.064</v>
      </c>
      <c r="F72" s="64">
        <v>18.6</v>
      </c>
      <c r="G72" s="169">
        <v>1.34</v>
      </c>
      <c r="H72" s="65">
        <f>G72*20/100</f>
        <v>0.268</v>
      </c>
      <c r="I72" s="65">
        <f>H72+G72+0.01</f>
        <v>1.618</v>
      </c>
      <c r="J72" s="25">
        <v>43586</v>
      </c>
      <c r="K72" s="26">
        <v>213</v>
      </c>
    </row>
    <row r="73" spans="1:11" s="27" customFormat="1" ht="18" thickBot="1">
      <c r="A73" s="445"/>
      <c r="B73" s="154" t="s">
        <v>88</v>
      </c>
      <c r="C73" s="476"/>
      <c r="D73" s="446"/>
      <c r="E73" s="485"/>
      <c r="F73" s="66">
        <v>30</v>
      </c>
      <c r="G73" s="150">
        <v>2.16</v>
      </c>
      <c r="H73" s="67">
        <f>G73*20/100</f>
        <v>0.43200000000000005</v>
      </c>
      <c r="I73" s="67">
        <f>H73+G73</f>
        <v>2.592</v>
      </c>
      <c r="J73" s="25">
        <v>43586</v>
      </c>
      <c r="K73" s="33">
        <v>214</v>
      </c>
    </row>
    <row r="74" spans="1:11" s="27" customFormat="1" ht="18" thickBot="1">
      <c r="A74" s="98">
        <v>23</v>
      </c>
      <c r="B74" s="101" t="s">
        <v>89</v>
      </c>
      <c r="C74" s="100" t="s">
        <v>90</v>
      </c>
      <c r="D74" s="447"/>
      <c r="E74" s="53">
        <v>0.064</v>
      </c>
      <c r="F74" s="49">
        <v>16.8</v>
      </c>
      <c r="G74" s="168">
        <v>1.21</v>
      </c>
      <c r="H74" s="50">
        <f>G74*20/100</f>
        <v>0.242</v>
      </c>
      <c r="I74" s="50">
        <f>H74+G74-0.01</f>
        <v>1.442</v>
      </c>
      <c r="J74" s="25">
        <v>43586</v>
      </c>
      <c r="K74" s="51">
        <v>215</v>
      </c>
    </row>
    <row r="75" spans="1:11" s="27" customFormat="1" ht="46.5" customHeight="1" thickBot="1">
      <c r="A75" s="440">
        <v>24</v>
      </c>
      <c r="B75" s="157" t="s">
        <v>201</v>
      </c>
      <c r="C75" s="91"/>
      <c r="D75" s="445" t="s">
        <v>13</v>
      </c>
      <c r="E75" s="75"/>
      <c r="F75" s="52"/>
      <c r="G75" s="126"/>
      <c r="H75" s="63"/>
      <c r="I75" s="63"/>
      <c r="J75" s="25">
        <v>43586</v>
      </c>
      <c r="K75" s="55"/>
    </row>
    <row r="76" spans="1:11" s="27" customFormat="1" ht="15" customHeight="1" thickBot="1">
      <c r="A76" s="473"/>
      <c r="B76" s="28" t="s">
        <v>91</v>
      </c>
      <c r="C76" s="488" t="s">
        <v>69</v>
      </c>
      <c r="D76" s="446"/>
      <c r="E76" s="467">
        <v>0.064</v>
      </c>
      <c r="F76" s="64">
        <v>59.4</v>
      </c>
      <c r="G76" s="169">
        <v>4.28</v>
      </c>
      <c r="H76" s="65">
        <f>G76*20/100</f>
        <v>0.8560000000000001</v>
      </c>
      <c r="I76" s="65">
        <f>H76+G76</f>
        <v>5.136</v>
      </c>
      <c r="J76" s="25">
        <v>43586</v>
      </c>
      <c r="K76" s="26">
        <v>307</v>
      </c>
    </row>
    <row r="77" spans="1:11" s="27" customFormat="1" ht="18" thickBot="1">
      <c r="A77" s="445"/>
      <c r="B77" s="154" t="s">
        <v>92</v>
      </c>
      <c r="C77" s="476"/>
      <c r="D77" s="446"/>
      <c r="E77" s="438"/>
      <c r="F77" s="149">
        <v>74.4</v>
      </c>
      <c r="G77" s="150">
        <v>5.36</v>
      </c>
      <c r="H77" s="67">
        <f>G77*20/100</f>
        <v>1.072</v>
      </c>
      <c r="I77" s="67">
        <f>H77+G77+0.01</f>
        <v>6.442</v>
      </c>
      <c r="J77" s="25">
        <v>43586</v>
      </c>
      <c r="K77" s="33">
        <v>308</v>
      </c>
    </row>
    <row r="78" spans="1:11" s="27" customFormat="1" ht="47.25" customHeight="1" thickBot="1">
      <c r="A78" s="478">
        <v>25</v>
      </c>
      <c r="B78" s="156" t="s">
        <v>202</v>
      </c>
      <c r="C78" s="100"/>
      <c r="D78" s="451" t="s">
        <v>13</v>
      </c>
      <c r="E78" s="116"/>
      <c r="F78" s="104"/>
      <c r="G78" s="168"/>
      <c r="H78" s="63"/>
      <c r="I78" s="63"/>
      <c r="J78" s="25">
        <v>43586</v>
      </c>
      <c r="K78" s="55"/>
    </row>
    <row r="79" spans="1:11" s="27" customFormat="1" ht="18" thickBot="1">
      <c r="A79" s="478"/>
      <c r="B79" s="101" t="s">
        <v>91</v>
      </c>
      <c r="C79" s="479" t="s">
        <v>69</v>
      </c>
      <c r="D79" s="452"/>
      <c r="E79" s="480">
        <v>0.064</v>
      </c>
      <c r="F79" s="104">
        <v>63.6</v>
      </c>
      <c r="G79" s="168">
        <v>4.58</v>
      </c>
      <c r="H79" s="65">
        <f>G79*20/100</f>
        <v>0.9159999999999999</v>
      </c>
      <c r="I79" s="65">
        <f>H79+G79</f>
        <v>5.496</v>
      </c>
      <c r="J79" s="25">
        <v>43586</v>
      </c>
      <c r="K79" s="26">
        <v>309</v>
      </c>
    </row>
    <row r="80" spans="1:11" s="27" customFormat="1" ht="18" thickBot="1">
      <c r="A80" s="478"/>
      <c r="B80" s="101" t="s">
        <v>92</v>
      </c>
      <c r="C80" s="483"/>
      <c r="D80" s="453"/>
      <c r="E80" s="484"/>
      <c r="F80" s="104">
        <v>88.8</v>
      </c>
      <c r="G80" s="168">
        <v>6.39</v>
      </c>
      <c r="H80" s="67">
        <f>G80*20/100</f>
        <v>1.278</v>
      </c>
      <c r="I80" s="67">
        <f>H80+G80</f>
        <v>7.667999999999999</v>
      </c>
      <c r="J80" s="25">
        <v>43586</v>
      </c>
      <c r="K80" s="33">
        <v>310</v>
      </c>
    </row>
    <row r="81" spans="1:11" s="27" customFormat="1" ht="16.5" customHeight="1" thickBot="1">
      <c r="A81" s="15">
        <v>26</v>
      </c>
      <c r="B81" s="117" t="s">
        <v>93</v>
      </c>
      <c r="C81" s="91" t="s">
        <v>53</v>
      </c>
      <c r="D81" s="439" t="s">
        <v>13</v>
      </c>
      <c r="E81" s="438">
        <v>0.064</v>
      </c>
      <c r="F81" s="120">
        <v>34.8</v>
      </c>
      <c r="G81" s="152">
        <v>2.51</v>
      </c>
      <c r="H81" s="67">
        <f>G81*20/100</f>
        <v>0.502</v>
      </c>
      <c r="I81" s="67">
        <f>H81+G81</f>
        <v>3.0119999999999996</v>
      </c>
      <c r="J81" s="25">
        <v>43586</v>
      </c>
      <c r="K81" s="33">
        <v>226</v>
      </c>
    </row>
    <row r="82" spans="1:11" s="27" customFormat="1" ht="15.75" customHeight="1" thickBot="1">
      <c r="A82" s="98">
        <v>27</v>
      </c>
      <c r="B82" s="101" t="s">
        <v>94</v>
      </c>
      <c r="C82" s="100" t="s">
        <v>53</v>
      </c>
      <c r="D82" s="446"/>
      <c r="E82" s="485"/>
      <c r="F82" s="49">
        <v>150</v>
      </c>
      <c r="G82" s="168">
        <v>10.8</v>
      </c>
      <c r="H82" s="67">
        <f>G82*20/100</f>
        <v>2.16</v>
      </c>
      <c r="I82" s="67">
        <f>H82+G82</f>
        <v>12.96</v>
      </c>
      <c r="J82" s="25">
        <v>43586</v>
      </c>
      <c r="K82" s="51">
        <v>227</v>
      </c>
    </row>
    <row r="83" spans="1:11" s="27" customFormat="1" ht="30.75" customHeight="1" thickBot="1">
      <c r="A83" s="15">
        <v>28</v>
      </c>
      <c r="B83" s="117" t="s">
        <v>95</v>
      </c>
      <c r="C83" s="91" t="s">
        <v>53</v>
      </c>
      <c r="D83" s="472" t="s">
        <v>13</v>
      </c>
      <c r="E83" s="68">
        <v>0.062</v>
      </c>
      <c r="F83" s="66">
        <v>104.4</v>
      </c>
      <c r="G83" s="152">
        <v>7.28</v>
      </c>
      <c r="H83" s="67">
        <f aca="true" t="shared" si="3" ref="H83:H88">G83*20/100</f>
        <v>1.456</v>
      </c>
      <c r="I83" s="67">
        <f>H83+G83</f>
        <v>8.736</v>
      </c>
      <c r="J83" s="25">
        <v>43586</v>
      </c>
      <c r="K83" s="33">
        <v>222</v>
      </c>
    </row>
    <row r="84" spans="1:11" s="27" customFormat="1" ht="30" customHeight="1" thickBot="1">
      <c r="A84" s="98">
        <v>29</v>
      </c>
      <c r="B84" s="101" t="s">
        <v>96</v>
      </c>
      <c r="C84" s="100" t="s">
        <v>97</v>
      </c>
      <c r="D84" s="486"/>
      <c r="E84" s="68">
        <v>0.064</v>
      </c>
      <c r="F84" s="6">
        <v>97.8</v>
      </c>
      <c r="G84" s="168">
        <v>7.04</v>
      </c>
      <c r="H84" s="50">
        <f t="shared" si="3"/>
        <v>1.4080000000000001</v>
      </c>
      <c r="I84" s="50">
        <f>H84+G84-0.01</f>
        <v>8.438</v>
      </c>
      <c r="J84" s="25">
        <v>43586</v>
      </c>
      <c r="K84" s="51">
        <v>220</v>
      </c>
    </row>
    <row r="85" spans="1:11" s="27" customFormat="1" ht="15.75" customHeight="1" thickBot="1">
      <c r="A85" s="15">
        <v>30</v>
      </c>
      <c r="B85" s="117" t="s">
        <v>98</v>
      </c>
      <c r="C85" s="91" t="s">
        <v>99</v>
      </c>
      <c r="D85" s="473" t="s">
        <v>13</v>
      </c>
      <c r="E85" s="53">
        <v>0.064</v>
      </c>
      <c r="F85" s="6">
        <v>51.6</v>
      </c>
      <c r="G85" s="152">
        <v>3.72</v>
      </c>
      <c r="H85" s="50">
        <f t="shared" si="3"/>
        <v>0.7440000000000001</v>
      </c>
      <c r="I85" s="50">
        <f>H85+G85</f>
        <v>4.464</v>
      </c>
      <c r="J85" s="25">
        <v>43586</v>
      </c>
      <c r="K85" s="51">
        <v>219</v>
      </c>
    </row>
    <row r="86" spans="1:11" s="27" customFormat="1" ht="17.25" customHeight="1" thickBot="1">
      <c r="A86" s="98">
        <v>31</v>
      </c>
      <c r="B86" s="155" t="s">
        <v>100</v>
      </c>
      <c r="C86" s="100" t="s">
        <v>101</v>
      </c>
      <c r="D86" s="487"/>
      <c r="E86" s="68">
        <v>0.064</v>
      </c>
      <c r="F86" s="19">
        <v>156</v>
      </c>
      <c r="G86" s="168">
        <v>11.23</v>
      </c>
      <c r="H86" s="69">
        <f t="shared" si="3"/>
        <v>2.2460000000000004</v>
      </c>
      <c r="I86" s="69">
        <f>H86+G86</f>
        <v>13.476</v>
      </c>
      <c r="J86" s="25">
        <v>43586</v>
      </c>
      <c r="K86" s="51">
        <v>218</v>
      </c>
    </row>
    <row r="87" spans="1:11" s="27" customFormat="1" ht="18" thickBot="1">
      <c r="A87" s="16">
        <v>32</v>
      </c>
      <c r="B87" s="154" t="s">
        <v>98</v>
      </c>
      <c r="C87" s="92" t="s">
        <v>97</v>
      </c>
      <c r="D87" s="472" t="s">
        <v>13</v>
      </c>
      <c r="E87" s="68">
        <v>0.064</v>
      </c>
      <c r="F87" s="18">
        <v>51.6</v>
      </c>
      <c r="G87" s="150">
        <v>3.72</v>
      </c>
      <c r="H87" s="67">
        <f t="shared" si="3"/>
        <v>0.7440000000000001</v>
      </c>
      <c r="I87" s="67">
        <f>H87+G87</f>
        <v>4.464</v>
      </c>
      <c r="J87" s="25">
        <v>43586</v>
      </c>
      <c r="K87" s="70">
        <v>219</v>
      </c>
    </row>
    <row r="88" spans="1:11" s="27" customFormat="1" ht="18" thickBot="1">
      <c r="A88" s="98">
        <v>33</v>
      </c>
      <c r="B88" s="101" t="s">
        <v>102</v>
      </c>
      <c r="C88" s="100" t="s">
        <v>53</v>
      </c>
      <c r="D88" s="447"/>
      <c r="E88" s="68">
        <v>0.064</v>
      </c>
      <c r="F88" s="6">
        <v>136.8</v>
      </c>
      <c r="G88" s="168">
        <v>9.85</v>
      </c>
      <c r="H88" s="50">
        <f t="shared" si="3"/>
        <v>1.97</v>
      </c>
      <c r="I88" s="50">
        <f>H88+G88</f>
        <v>11.82</v>
      </c>
      <c r="J88" s="25">
        <v>43586</v>
      </c>
      <c r="K88" s="51">
        <v>204</v>
      </c>
    </row>
    <row r="89" spans="1:11" s="27" customFormat="1" ht="18" customHeight="1" thickBot="1">
      <c r="A89" s="15">
        <v>34</v>
      </c>
      <c r="B89" s="121" t="s">
        <v>103</v>
      </c>
      <c r="C89" s="91" t="s">
        <v>34</v>
      </c>
      <c r="D89" s="79"/>
      <c r="E89" s="62">
        <v>0.064</v>
      </c>
      <c r="F89" s="118">
        <v>3.6</v>
      </c>
      <c r="G89" s="152">
        <v>0.26</v>
      </c>
      <c r="H89" s="50">
        <f>G89*20/100</f>
        <v>0.052000000000000005</v>
      </c>
      <c r="I89" s="50">
        <f>H89+G89</f>
        <v>0.312</v>
      </c>
      <c r="J89" s="25">
        <v>43586</v>
      </c>
      <c r="K89" s="51">
        <v>49</v>
      </c>
    </row>
    <row r="90" spans="1:11" s="27" customFormat="1" ht="22.5" customHeight="1" thickBot="1">
      <c r="A90" s="478">
        <v>35</v>
      </c>
      <c r="B90" s="107" t="s">
        <v>104</v>
      </c>
      <c r="C90" s="100"/>
      <c r="D90" s="451" t="s">
        <v>13</v>
      </c>
      <c r="E90" s="106">
        <v>0.064</v>
      </c>
      <c r="F90" s="104"/>
      <c r="G90" s="168"/>
      <c r="H90" s="63"/>
      <c r="I90" s="63"/>
      <c r="J90" s="25">
        <v>43586</v>
      </c>
      <c r="K90" s="55"/>
    </row>
    <row r="91" spans="1:11" s="27" customFormat="1" ht="18" customHeight="1" thickBot="1">
      <c r="A91" s="478"/>
      <c r="B91" s="107" t="s">
        <v>105</v>
      </c>
      <c r="C91" s="482" t="s">
        <v>106</v>
      </c>
      <c r="D91" s="452"/>
      <c r="E91" s="106">
        <v>0.064</v>
      </c>
      <c r="F91" s="104">
        <v>1.8</v>
      </c>
      <c r="G91" s="168">
        <v>0.13</v>
      </c>
      <c r="H91" s="65">
        <f>G91*20/100</f>
        <v>0.026000000000000002</v>
      </c>
      <c r="I91" s="65">
        <f>H91+G91-0.01</f>
        <v>0.146</v>
      </c>
      <c r="J91" s="25">
        <v>43586</v>
      </c>
      <c r="K91" s="26">
        <v>54</v>
      </c>
    </row>
    <row r="92" spans="1:11" s="27" customFormat="1" ht="19.5" customHeight="1" thickBot="1">
      <c r="A92" s="478"/>
      <c r="B92" s="153" t="s">
        <v>107</v>
      </c>
      <c r="C92" s="483"/>
      <c r="D92" s="453"/>
      <c r="E92" s="116">
        <v>0.064</v>
      </c>
      <c r="F92" s="104">
        <v>0.6</v>
      </c>
      <c r="G92" s="168">
        <v>0.04</v>
      </c>
      <c r="H92" s="67">
        <f>G92*20/100</f>
        <v>0.008</v>
      </c>
      <c r="I92" s="67">
        <f>H92+G92</f>
        <v>0.048</v>
      </c>
      <c r="J92" s="25">
        <v>43586</v>
      </c>
      <c r="K92" s="33">
        <v>55</v>
      </c>
    </row>
    <row r="93" spans="1:11" s="27" customFormat="1" ht="51" customHeight="1" thickBot="1">
      <c r="A93" s="445">
        <v>36</v>
      </c>
      <c r="B93" s="7" t="s">
        <v>108</v>
      </c>
      <c r="C93" s="90"/>
      <c r="D93" s="17"/>
      <c r="E93" s="62"/>
      <c r="F93" s="149"/>
      <c r="G93" s="150"/>
      <c r="H93" s="71"/>
      <c r="I93" s="71"/>
      <c r="J93" s="25">
        <v>43586</v>
      </c>
      <c r="K93" s="72"/>
    </row>
    <row r="94" spans="1:11" s="27" customFormat="1" ht="33.75" customHeight="1" thickBot="1">
      <c r="A94" s="439"/>
      <c r="B94" s="89" t="s">
        <v>203</v>
      </c>
      <c r="C94" s="474" t="s">
        <v>46</v>
      </c>
      <c r="D94" s="473" t="s">
        <v>13</v>
      </c>
      <c r="E94" s="68">
        <v>0.064</v>
      </c>
      <c r="F94" s="64">
        <v>18</v>
      </c>
      <c r="G94" s="169">
        <v>1.3</v>
      </c>
      <c r="H94" s="65">
        <f>G94*20/100</f>
        <v>0.26</v>
      </c>
      <c r="I94" s="65">
        <f>H94+G94</f>
        <v>1.56</v>
      </c>
      <c r="J94" s="25">
        <v>43586</v>
      </c>
      <c r="K94" s="26">
        <v>65</v>
      </c>
    </row>
    <row r="95" spans="1:11" s="27" customFormat="1" ht="35.25" customHeight="1" thickBot="1">
      <c r="A95" s="440"/>
      <c r="B95" s="89" t="s">
        <v>204</v>
      </c>
      <c r="C95" s="475"/>
      <c r="D95" s="473"/>
      <c r="E95" s="10">
        <v>0.064</v>
      </c>
      <c r="F95" s="64">
        <v>13.8</v>
      </c>
      <c r="G95" s="169">
        <v>0.99</v>
      </c>
      <c r="H95" s="67">
        <f>G95*20/100</f>
        <v>0.198</v>
      </c>
      <c r="I95" s="67">
        <f>H95+G95</f>
        <v>1.188</v>
      </c>
      <c r="J95" s="25">
        <v>43586</v>
      </c>
      <c r="K95" s="33">
        <v>63</v>
      </c>
    </row>
    <row r="96" spans="1:11" s="27" customFormat="1" ht="15.75" customHeight="1" thickBot="1">
      <c r="A96" s="478">
        <v>37</v>
      </c>
      <c r="B96" s="107" t="s">
        <v>109</v>
      </c>
      <c r="C96" s="100"/>
      <c r="D96" s="98"/>
      <c r="E96" s="116"/>
      <c r="F96" s="104"/>
      <c r="G96" s="151"/>
      <c r="H96" s="63"/>
      <c r="I96" s="63"/>
      <c r="J96" s="25">
        <v>43586</v>
      </c>
      <c r="K96" s="55"/>
    </row>
    <row r="97" spans="1:11" s="27" customFormat="1" ht="17.25" customHeight="1" thickBot="1">
      <c r="A97" s="478"/>
      <c r="B97" s="107" t="s">
        <v>110</v>
      </c>
      <c r="C97" s="482" t="s">
        <v>111</v>
      </c>
      <c r="D97" s="478" t="s">
        <v>13</v>
      </c>
      <c r="E97" s="481">
        <v>0.064</v>
      </c>
      <c r="F97" s="104">
        <v>7.2</v>
      </c>
      <c r="G97" s="168">
        <v>0.52</v>
      </c>
      <c r="H97" s="65">
        <f>G97*20/100</f>
        <v>0.10400000000000001</v>
      </c>
      <c r="I97" s="65">
        <f>H97+G97</f>
        <v>0.624</v>
      </c>
      <c r="J97" s="25">
        <v>43586</v>
      </c>
      <c r="K97" s="26">
        <v>73</v>
      </c>
    </row>
    <row r="98" spans="1:11" s="27" customFormat="1" ht="15.75" customHeight="1" thickBot="1">
      <c r="A98" s="478"/>
      <c r="B98" s="107" t="s">
        <v>112</v>
      </c>
      <c r="C98" s="483"/>
      <c r="D98" s="478"/>
      <c r="E98" s="484"/>
      <c r="F98" s="104">
        <v>21</v>
      </c>
      <c r="G98" s="168">
        <v>1.51</v>
      </c>
      <c r="H98" s="67">
        <f>G98*20/100</f>
        <v>0.302</v>
      </c>
      <c r="I98" s="67">
        <f>H98+G98</f>
        <v>1.812</v>
      </c>
      <c r="J98" s="25">
        <v>43586</v>
      </c>
      <c r="K98" s="33">
        <v>75</v>
      </c>
    </row>
    <row r="99" spans="1:11" s="27" customFormat="1" ht="15.75" customHeight="1" thickBot="1">
      <c r="A99" s="473">
        <v>38</v>
      </c>
      <c r="B99" s="7" t="s">
        <v>113</v>
      </c>
      <c r="C99" s="90"/>
      <c r="D99" s="445" t="s">
        <v>114</v>
      </c>
      <c r="E99" s="10"/>
      <c r="F99" s="64"/>
      <c r="G99" s="147"/>
      <c r="H99" s="63"/>
      <c r="I99" s="63"/>
      <c r="J99" s="25">
        <v>43586</v>
      </c>
      <c r="K99" s="55"/>
    </row>
    <row r="100" spans="1:11" s="27" customFormat="1" ht="17.25" customHeight="1" thickBot="1">
      <c r="A100" s="473"/>
      <c r="B100" s="73" t="s">
        <v>115</v>
      </c>
      <c r="C100" s="476" t="s">
        <v>116</v>
      </c>
      <c r="D100" s="446"/>
      <c r="E100" s="467">
        <v>0.064</v>
      </c>
      <c r="F100" s="64">
        <v>15</v>
      </c>
      <c r="G100" s="169">
        <v>1.08</v>
      </c>
      <c r="H100" s="65">
        <f>G100*20/100</f>
        <v>0.21600000000000003</v>
      </c>
      <c r="I100" s="65">
        <f>H100+G100</f>
        <v>1.296</v>
      </c>
      <c r="J100" s="25">
        <v>43586</v>
      </c>
      <c r="K100" s="26">
        <v>76</v>
      </c>
    </row>
    <row r="101" spans="1:11" s="27" customFormat="1" ht="18" customHeight="1" thickBot="1">
      <c r="A101" s="473"/>
      <c r="B101" s="7" t="s">
        <v>117</v>
      </c>
      <c r="C101" s="475"/>
      <c r="D101" s="447"/>
      <c r="E101" s="468"/>
      <c r="F101" s="64">
        <v>21</v>
      </c>
      <c r="G101" s="169">
        <v>1.51</v>
      </c>
      <c r="H101" s="67">
        <f>G101*20/100</f>
        <v>0.302</v>
      </c>
      <c r="I101" s="67">
        <f>H101+G101</f>
        <v>1.812</v>
      </c>
      <c r="J101" s="25">
        <v>43586</v>
      </c>
      <c r="K101" s="33">
        <v>77</v>
      </c>
    </row>
    <row r="102" spans="1:11" s="27" customFormat="1" ht="32.25" customHeight="1" thickBot="1">
      <c r="A102" s="477">
        <v>39</v>
      </c>
      <c r="B102" s="138" t="s">
        <v>118</v>
      </c>
      <c r="C102" s="105"/>
      <c r="D102" s="97"/>
      <c r="E102" s="123"/>
      <c r="F102" s="124"/>
      <c r="G102" s="148"/>
      <c r="H102" s="63"/>
      <c r="I102" s="63"/>
      <c r="J102" s="25">
        <v>43586</v>
      </c>
      <c r="K102" s="55"/>
    </row>
    <row r="103" spans="1:11" s="27" customFormat="1" ht="16.5" customHeight="1" thickBot="1">
      <c r="A103" s="478"/>
      <c r="B103" s="107" t="s">
        <v>119</v>
      </c>
      <c r="C103" s="479" t="s">
        <v>120</v>
      </c>
      <c r="D103" s="478" t="s">
        <v>13</v>
      </c>
      <c r="E103" s="480">
        <v>0.064</v>
      </c>
      <c r="F103" s="104">
        <v>2.5</v>
      </c>
      <c r="G103" s="168">
        <v>0.18</v>
      </c>
      <c r="H103" s="65">
        <f>G103*20/100</f>
        <v>0.036</v>
      </c>
      <c r="I103" s="65">
        <f>H103+G103+0.01</f>
        <v>0.226</v>
      </c>
      <c r="J103" s="25">
        <v>43586</v>
      </c>
      <c r="K103" s="26">
        <v>84</v>
      </c>
    </row>
    <row r="104" spans="1:11" s="27" customFormat="1" ht="18.75" customHeight="1" thickBot="1">
      <c r="A104" s="451"/>
      <c r="B104" s="142" t="s">
        <v>121</v>
      </c>
      <c r="C104" s="479"/>
      <c r="D104" s="451"/>
      <c r="E104" s="481"/>
      <c r="F104" s="122">
        <v>7.6</v>
      </c>
      <c r="G104" s="143">
        <v>0.55</v>
      </c>
      <c r="H104" s="67">
        <f>G104*20/100</f>
        <v>0.11</v>
      </c>
      <c r="I104" s="67">
        <f>H104+G104</f>
        <v>0.66</v>
      </c>
      <c r="J104" s="25">
        <v>43586</v>
      </c>
      <c r="K104" s="33">
        <v>85</v>
      </c>
    </row>
    <row r="105" spans="1:11" s="27" customFormat="1" ht="18" customHeight="1" thickBot="1">
      <c r="A105" s="473">
        <v>40</v>
      </c>
      <c r="B105" s="7" t="s">
        <v>122</v>
      </c>
      <c r="C105" s="90"/>
      <c r="D105" s="445" t="s">
        <v>13</v>
      </c>
      <c r="E105" s="10"/>
      <c r="F105" s="64"/>
      <c r="G105" s="147"/>
      <c r="H105" s="63"/>
      <c r="I105" s="63"/>
      <c r="J105" s="25">
        <v>43586</v>
      </c>
      <c r="K105" s="55"/>
    </row>
    <row r="106" spans="1:11" s="27" customFormat="1" ht="15" customHeight="1" thickBot="1">
      <c r="A106" s="473"/>
      <c r="B106" s="7" t="s">
        <v>123</v>
      </c>
      <c r="C106" s="474" t="s">
        <v>34</v>
      </c>
      <c r="D106" s="446"/>
      <c r="E106" s="467">
        <v>0.064</v>
      </c>
      <c r="F106" s="74">
        <v>3</v>
      </c>
      <c r="G106" s="169">
        <v>0.22</v>
      </c>
      <c r="H106" s="65">
        <f>G106*20/100</f>
        <v>0.044000000000000004</v>
      </c>
      <c r="I106" s="65">
        <f>H106+G106-0.01</f>
        <v>0.254</v>
      </c>
      <c r="J106" s="25">
        <v>43586</v>
      </c>
      <c r="K106" s="26">
        <v>86</v>
      </c>
    </row>
    <row r="107" spans="1:11" s="27" customFormat="1" ht="15.75" customHeight="1" thickBot="1">
      <c r="A107" s="473"/>
      <c r="B107" s="7" t="s">
        <v>124</v>
      </c>
      <c r="C107" s="474"/>
      <c r="D107" s="446"/>
      <c r="E107" s="438"/>
      <c r="F107" s="64">
        <v>1.2</v>
      </c>
      <c r="G107" s="169">
        <v>0.09</v>
      </c>
      <c r="H107" s="65">
        <f>G107*20/100</f>
        <v>0.018</v>
      </c>
      <c r="I107" s="65">
        <f>H107+G107</f>
        <v>0.108</v>
      </c>
      <c r="J107" s="25">
        <v>43586</v>
      </c>
      <c r="K107" s="26">
        <v>87</v>
      </c>
    </row>
    <row r="108" spans="1:11" s="27" customFormat="1" ht="15.75" customHeight="1" thickBot="1">
      <c r="A108" s="473"/>
      <c r="B108" s="7" t="s">
        <v>125</v>
      </c>
      <c r="C108" s="475"/>
      <c r="D108" s="447"/>
      <c r="E108" s="468"/>
      <c r="F108" s="74">
        <v>4</v>
      </c>
      <c r="G108" s="169">
        <v>0.29</v>
      </c>
      <c r="H108" s="67">
        <f>G108*20/100</f>
        <v>0.057999999999999996</v>
      </c>
      <c r="I108" s="67">
        <f>H108+G108</f>
        <v>0.348</v>
      </c>
      <c r="J108" s="25">
        <v>43586</v>
      </c>
      <c r="K108" s="33">
        <v>88</v>
      </c>
    </row>
    <row r="109" spans="1:11" s="27" customFormat="1" ht="17.25" customHeight="1" thickBot="1">
      <c r="A109" s="97">
        <v>41</v>
      </c>
      <c r="B109" s="144" t="s">
        <v>126</v>
      </c>
      <c r="C109" s="96" t="s">
        <v>127</v>
      </c>
      <c r="D109" s="97" t="s">
        <v>13</v>
      </c>
      <c r="E109" s="102">
        <v>0.064</v>
      </c>
      <c r="F109" s="145">
        <v>112.8</v>
      </c>
      <c r="G109" s="146">
        <v>8.12</v>
      </c>
      <c r="H109" s="50">
        <f>G109*20/100</f>
        <v>1.6239999999999997</v>
      </c>
      <c r="I109" s="50">
        <f>H109+G109</f>
        <v>9.744</v>
      </c>
      <c r="J109" s="25">
        <v>43586</v>
      </c>
      <c r="K109" s="51">
        <v>402</v>
      </c>
    </row>
    <row r="110" spans="1:11" s="27" customFormat="1" ht="16.5" customHeight="1" thickBot="1">
      <c r="A110" s="467">
        <v>42</v>
      </c>
      <c r="B110" s="73" t="s">
        <v>128</v>
      </c>
      <c r="C110" s="469" t="s">
        <v>129</v>
      </c>
      <c r="D110" s="18"/>
      <c r="E110" s="467">
        <v>0.064</v>
      </c>
      <c r="F110" s="10"/>
      <c r="G110" s="169"/>
      <c r="H110" s="76"/>
      <c r="I110" s="76"/>
      <c r="J110" s="25">
        <v>43586</v>
      </c>
      <c r="K110" s="77"/>
    </row>
    <row r="111" spans="1:11" s="27" customFormat="1" ht="14.25" customHeight="1" thickBot="1">
      <c r="A111" s="438"/>
      <c r="B111" s="73" t="s">
        <v>130</v>
      </c>
      <c r="C111" s="470"/>
      <c r="D111" s="472" t="s">
        <v>13</v>
      </c>
      <c r="E111" s="438"/>
      <c r="F111" s="10">
        <v>0.6</v>
      </c>
      <c r="G111" s="169">
        <v>0.05</v>
      </c>
      <c r="H111" s="65">
        <f>G111*20/100</f>
        <v>0.01</v>
      </c>
      <c r="I111" s="65">
        <f>H111+G111</f>
        <v>0.060000000000000005</v>
      </c>
      <c r="J111" s="25">
        <v>43586</v>
      </c>
      <c r="K111" s="26">
        <v>43</v>
      </c>
    </row>
    <row r="112" spans="1:11" s="27" customFormat="1" ht="16.5" customHeight="1" thickBot="1">
      <c r="A112" s="438"/>
      <c r="B112" s="73" t="s">
        <v>131</v>
      </c>
      <c r="C112" s="470"/>
      <c r="D112" s="439"/>
      <c r="E112" s="438"/>
      <c r="F112" s="10">
        <v>1.2</v>
      </c>
      <c r="G112" s="169">
        <v>0.09</v>
      </c>
      <c r="H112" s="65">
        <f>G112*20/100</f>
        <v>0.018</v>
      </c>
      <c r="I112" s="65">
        <f>H112+G112</f>
        <v>0.108</v>
      </c>
      <c r="J112" s="25">
        <v>43586</v>
      </c>
      <c r="K112" s="26">
        <v>44</v>
      </c>
    </row>
    <row r="113" spans="1:11" s="27" customFormat="1" ht="17.25" customHeight="1" thickBot="1">
      <c r="A113" s="438"/>
      <c r="B113" s="73" t="s">
        <v>132</v>
      </c>
      <c r="C113" s="470"/>
      <c r="D113" s="446"/>
      <c r="E113" s="438"/>
      <c r="F113" s="78">
        <v>4.2</v>
      </c>
      <c r="G113" s="126">
        <v>0.3</v>
      </c>
      <c r="H113" s="69">
        <f>G113*20/100</f>
        <v>0.06</v>
      </c>
      <c r="I113" s="69">
        <f>H113+G113</f>
        <v>0.36</v>
      </c>
      <c r="J113" s="25">
        <v>43586</v>
      </c>
      <c r="K113" s="26">
        <v>45</v>
      </c>
    </row>
    <row r="114" spans="1:11" s="27" customFormat="1" ht="16.5" customHeight="1" thickBot="1">
      <c r="A114" s="468"/>
      <c r="B114" s="11" t="s">
        <v>133</v>
      </c>
      <c r="C114" s="471"/>
      <c r="D114" s="447"/>
      <c r="E114" s="468"/>
      <c r="F114" s="78">
        <v>2.4</v>
      </c>
      <c r="G114" s="126">
        <v>0.17</v>
      </c>
      <c r="H114" s="47">
        <f>G114*20/100</f>
        <v>0.034</v>
      </c>
      <c r="I114" s="47">
        <f>H114+G114</f>
        <v>0.20400000000000001</v>
      </c>
      <c r="J114" s="25">
        <v>43586</v>
      </c>
      <c r="K114" s="70">
        <v>46</v>
      </c>
    </row>
    <row r="115" spans="1:11" s="27" customFormat="1" ht="17.25" customHeight="1" thickBot="1">
      <c r="A115" s="99">
        <v>43</v>
      </c>
      <c r="B115" s="138" t="s">
        <v>134</v>
      </c>
      <c r="C115" s="108" t="s">
        <v>135</v>
      </c>
      <c r="D115" s="446" t="s">
        <v>13</v>
      </c>
      <c r="E115" s="14">
        <v>0.064</v>
      </c>
      <c r="F115" s="40">
        <v>30</v>
      </c>
      <c r="G115" s="139">
        <v>2.16</v>
      </c>
      <c r="H115" s="82">
        <f aca="true" t="shared" si="4" ref="H115:H143">G115*20/100</f>
        <v>0.43200000000000005</v>
      </c>
      <c r="I115" s="82">
        <f aca="true" t="shared" si="5" ref="I115:I143">H115+G115</f>
        <v>2.592</v>
      </c>
      <c r="J115" s="25">
        <v>43586</v>
      </c>
      <c r="K115" s="83">
        <v>27</v>
      </c>
    </row>
    <row r="116" spans="1:11" s="27" customFormat="1" ht="18.75" customHeight="1" thickBot="1">
      <c r="A116" s="84">
        <v>44</v>
      </c>
      <c r="B116" s="7" t="s">
        <v>136</v>
      </c>
      <c r="C116" s="128" t="s">
        <v>135</v>
      </c>
      <c r="D116" s="446"/>
      <c r="E116" s="68">
        <v>0.064</v>
      </c>
      <c r="F116" s="84">
        <v>25</v>
      </c>
      <c r="G116" s="166">
        <v>1.8</v>
      </c>
      <c r="H116" s="82">
        <f t="shared" si="4"/>
        <v>0.36</v>
      </c>
      <c r="I116" s="82">
        <f>H116+G116</f>
        <v>2.16</v>
      </c>
      <c r="J116" s="25">
        <v>43586</v>
      </c>
      <c r="K116" s="81">
        <v>28</v>
      </c>
    </row>
    <row r="117" spans="1:11" s="27" customFormat="1" ht="26.25" customHeight="1" thickBot="1">
      <c r="A117" s="115">
        <v>45</v>
      </c>
      <c r="B117" s="111" t="s">
        <v>137</v>
      </c>
      <c r="C117" s="127" t="s">
        <v>138</v>
      </c>
      <c r="D117" s="446"/>
      <c r="E117" s="68">
        <v>0.064</v>
      </c>
      <c r="F117" s="84">
        <v>12</v>
      </c>
      <c r="G117" s="167">
        <v>0.86</v>
      </c>
      <c r="H117" s="82">
        <f t="shared" si="4"/>
        <v>0.172</v>
      </c>
      <c r="I117" s="82">
        <f t="shared" si="5"/>
        <v>1.032</v>
      </c>
      <c r="J117" s="25">
        <v>43586</v>
      </c>
      <c r="K117" s="81">
        <v>35</v>
      </c>
    </row>
    <row r="118" spans="1:11" s="27" customFormat="1" ht="18.75" customHeight="1" thickBot="1">
      <c r="A118" s="84">
        <v>46</v>
      </c>
      <c r="B118" s="7" t="s">
        <v>139</v>
      </c>
      <c r="C118" s="128" t="s">
        <v>140</v>
      </c>
      <c r="D118" s="446"/>
      <c r="E118" s="68">
        <v>0.064</v>
      </c>
      <c r="F118" s="84">
        <v>12</v>
      </c>
      <c r="G118" s="166">
        <v>0.86</v>
      </c>
      <c r="H118" s="82">
        <f t="shared" si="4"/>
        <v>0.172</v>
      </c>
      <c r="I118" s="82">
        <f t="shared" si="5"/>
        <v>1.032</v>
      </c>
      <c r="J118" s="25">
        <v>43586</v>
      </c>
      <c r="K118" s="83">
        <v>36</v>
      </c>
    </row>
    <row r="119" spans="1:11" s="27" customFormat="1" ht="19.5" customHeight="1" thickBot="1">
      <c r="A119" s="115">
        <v>47</v>
      </c>
      <c r="B119" s="107" t="s">
        <v>141</v>
      </c>
      <c r="C119" s="129" t="s">
        <v>140</v>
      </c>
      <c r="D119" s="447"/>
      <c r="E119" s="68">
        <v>0.064</v>
      </c>
      <c r="F119" s="84">
        <v>8.4</v>
      </c>
      <c r="G119" s="167">
        <v>0.6</v>
      </c>
      <c r="H119" s="82">
        <f t="shared" si="4"/>
        <v>0.12</v>
      </c>
      <c r="I119" s="82">
        <f>H119+G119+0.01</f>
        <v>0.73</v>
      </c>
      <c r="J119" s="25">
        <v>43586</v>
      </c>
      <c r="K119" s="81">
        <v>37</v>
      </c>
    </row>
    <row r="120" spans="1:11" s="27" customFormat="1" ht="17.25" customHeight="1" thickBot="1">
      <c r="A120" s="84">
        <v>48</v>
      </c>
      <c r="B120" s="110" t="s">
        <v>142</v>
      </c>
      <c r="C120" s="128" t="s">
        <v>34</v>
      </c>
      <c r="D120" s="17" t="s">
        <v>13</v>
      </c>
      <c r="E120" s="68">
        <v>0.064</v>
      </c>
      <c r="F120" s="84">
        <v>12</v>
      </c>
      <c r="G120" s="166">
        <v>0.86</v>
      </c>
      <c r="H120" s="82">
        <f t="shared" si="4"/>
        <v>0.172</v>
      </c>
      <c r="I120" s="82">
        <f t="shared" si="5"/>
        <v>1.032</v>
      </c>
      <c r="J120" s="25">
        <v>43586</v>
      </c>
      <c r="K120" s="81">
        <v>42</v>
      </c>
    </row>
    <row r="121" spans="1:11" s="27" customFormat="1" ht="32.25" customHeight="1" thickBot="1">
      <c r="A121" s="460">
        <v>49</v>
      </c>
      <c r="B121" s="111" t="s">
        <v>143</v>
      </c>
      <c r="C121" s="464" t="s">
        <v>129</v>
      </c>
      <c r="D121" s="451" t="s">
        <v>13</v>
      </c>
      <c r="E121" s="460">
        <v>0.064</v>
      </c>
      <c r="F121" s="115"/>
      <c r="G121" s="167"/>
      <c r="H121" s="82"/>
      <c r="I121" s="82"/>
      <c r="J121" s="25">
        <v>43586</v>
      </c>
      <c r="K121" s="81"/>
    </row>
    <row r="122" spans="1:11" s="27" customFormat="1" ht="15.75" customHeight="1" thickBot="1">
      <c r="A122" s="452"/>
      <c r="B122" s="111" t="s">
        <v>144</v>
      </c>
      <c r="C122" s="465"/>
      <c r="D122" s="452"/>
      <c r="E122" s="452"/>
      <c r="F122" s="115">
        <v>0.4</v>
      </c>
      <c r="G122" s="167">
        <f>F122*E121</f>
        <v>0.0256</v>
      </c>
      <c r="H122" s="82">
        <f t="shared" si="4"/>
        <v>0.00512</v>
      </c>
      <c r="I122" s="82">
        <f>H122+G122-0.01</f>
        <v>0.020720000000000002</v>
      </c>
      <c r="J122" s="25">
        <v>43586</v>
      </c>
      <c r="K122" s="81">
        <v>50</v>
      </c>
    </row>
    <row r="123" spans="1:11" s="27" customFormat="1" ht="15.75" customHeight="1" thickBot="1">
      <c r="A123" s="452"/>
      <c r="B123" s="111" t="s">
        <v>145</v>
      </c>
      <c r="C123" s="465"/>
      <c r="D123" s="452"/>
      <c r="E123" s="452"/>
      <c r="F123" s="115">
        <v>0.8</v>
      </c>
      <c r="G123" s="167">
        <v>0.06</v>
      </c>
      <c r="H123" s="82">
        <f t="shared" si="4"/>
        <v>0.012</v>
      </c>
      <c r="I123" s="82">
        <f t="shared" si="5"/>
        <v>0.072</v>
      </c>
      <c r="J123" s="25">
        <v>43586</v>
      </c>
      <c r="K123" s="81">
        <v>51</v>
      </c>
    </row>
    <row r="124" spans="1:11" s="27" customFormat="1" ht="15.75" customHeight="1" thickBot="1">
      <c r="A124" s="452"/>
      <c r="B124" s="111" t="s">
        <v>146</v>
      </c>
      <c r="C124" s="466"/>
      <c r="D124" s="452"/>
      <c r="E124" s="452"/>
      <c r="F124" s="115">
        <v>1.8</v>
      </c>
      <c r="G124" s="167">
        <v>0.13</v>
      </c>
      <c r="H124" s="82">
        <f t="shared" si="4"/>
        <v>0.026000000000000002</v>
      </c>
      <c r="I124" s="82">
        <f>H124+G124-0.01</f>
        <v>0.146</v>
      </c>
      <c r="J124" s="25">
        <v>43586</v>
      </c>
      <c r="K124" s="81">
        <v>52</v>
      </c>
    </row>
    <row r="125" spans="1:11" s="27" customFormat="1" ht="18" thickBot="1">
      <c r="A125" s="453"/>
      <c r="B125" s="111" t="s">
        <v>147</v>
      </c>
      <c r="C125" s="129" t="s">
        <v>46</v>
      </c>
      <c r="D125" s="453"/>
      <c r="E125" s="453"/>
      <c r="F125" s="115">
        <v>0.6</v>
      </c>
      <c r="G125" s="167">
        <v>0.04</v>
      </c>
      <c r="H125" s="82">
        <f t="shared" si="4"/>
        <v>0.008</v>
      </c>
      <c r="I125" s="82">
        <f t="shared" si="5"/>
        <v>0.048</v>
      </c>
      <c r="J125" s="25">
        <v>43586</v>
      </c>
      <c r="K125" s="81">
        <v>53</v>
      </c>
    </row>
    <row r="126" spans="1:11" s="27" customFormat="1" ht="16.5" customHeight="1" thickBot="1">
      <c r="A126" s="84">
        <v>50</v>
      </c>
      <c r="B126" s="7" t="s">
        <v>148</v>
      </c>
      <c r="C126" s="128" t="s">
        <v>149</v>
      </c>
      <c r="D126" s="17" t="s">
        <v>13</v>
      </c>
      <c r="E126" s="68">
        <v>0.064</v>
      </c>
      <c r="F126" s="84">
        <v>6</v>
      </c>
      <c r="G126" s="166">
        <v>0.43</v>
      </c>
      <c r="H126" s="82">
        <f t="shared" si="4"/>
        <v>0.086</v>
      </c>
      <c r="I126" s="82">
        <f t="shared" si="5"/>
        <v>0.516</v>
      </c>
      <c r="J126" s="25">
        <v>43586</v>
      </c>
      <c r="K126" s="83">
        <v>67</v>
      </c>
    </row>
    <row r="127" spans="1:11" s="27" customFormat="1" ht="18" thickBot="1">
      <c r="A127" s="460">
        <v>51</v>
      </c>
      <c r="B127" s="107" t="s">
        <v>150</v>
      </c>
      <c r="C127" s="461" t="s">
        <v>34</v>
      </c>
      <c r="D127" s="451" t="s">
        <v>13</v>
      </c>
      <c r="E127" s="460">
        <v>0.064</v>
      </c>
      <c r="F127" s="115"/>
      <c r="G127" s="167"/>
      <c r="H127" s="80"/>
      <c r="I127" s="82"/>
      <c r="J127" s="25">
        <v>43586</v>
      </c>
      <c r="K127" s="81"/>
    </row>
    <row r="128" spans="1:11" s="27" customFormat="1" ht="18" thickBot="1">
      <c r="A128" s="452"/>
      <c r="B128" s="107" t="s">
        <v>151</v>
      </c>
      <c r="C128" s="462"/>
      <c r="D128" s="452"/>
      <c r="E128" s="452"/>
      <c r="F128" s="115">
        <v>6.6</v>
      </c>
      <c r="G128" s="167">
        <v>0.48</v>
      </c>
      <c r="H128" s="82">
        <f t="shared" si="4"/>
        <v>0.096</v>
      </c>
      <c r="I128" s="82">
        <f>H128+G128</f>
        <v>0.576</v>
      </c>
      <c r="J128" s="25">
        <v>43586</v>
      </c>
      <c r="K128" s="81">
        <v>68</v>
      </c>
    </row>
    <row r="129" spans="1:11" s="27" customFormat="1" ht="18" thickBot="1">
      <c r="A129" s="452"/>
      <c r="B129" s="107" t="s">
        <v>152</v>
      </c>
      <c r="C129" s="462"/>
      <c r="D129" s="452"/>
      <c r="E129" s="452"/>
      <c r="F129" s="115">
        <v>8.4</v>
      </c>
      <c r="G129" s="167">
        <v>0.6</v>
      </c>
      <c r="H129" s="82">
        <f t="shared" si="4"/>
        <v>0.12</v>
      </c>
      <c r="I129" s="82">
        <f>H129+G129+0.01</f>
        <v>0.73</v>
      </c>
      <c r="J129" s="25">
        <v>43586</v>
      </c>
      <c r="K129" s="81">
        <v>69</v>
      </c>
    </row>
    <row r="130" spans="1:11" s="27" customFormat="1" ht="18" thickBot="1">
      <c r="A130" s="452"/>
      <c r="B130" s="107" t="s">
        <v>153</v>
      </c>
      <c r="C130" s="462"/>
      <c r="D130" s="452"/>
      <c r="E130" s="452"/>
      <c r="F130" s="115">
        <v>9</v>
      </c>
      <c r="G130" s="167">
        <v>0.65</v>
      </c>
      <c r="H130" s="82">
        <f t="shared" si="4"/>
        <v>0.13</v>
      </c>
      <c r="I130" s="82">
        <f>H130+G130-0.01</f>
        <v>0.77</v>
      </c>
      <c r="J130" s="25">
        <v>43586</v>
      </c>
      <c r="K130" s="81">
        <v>70</v>
      </c>
    </row>
    <row r="131" spans="1:11" s="27" customFormat="1" ht="18" thickBot="1">
      <c r="A131" s="453"/>
      <c r="B131" s="107" t="s">
        <v>154</v>
      </c>
      <c r="C131" s="463"/>
      <c r="D131" s="453"/>
      <c r="E131" s="453"/>
      <c r="F131" s="115">
        <v>12</v>
      </c>
      <c r="G131" s="167">
        <v>0.86</v>
      </c>
      <c r="H131" s="82">
        <f t="shared" si="4"/>
        <v>0.172</v>
      </c>
      <c r="I131" s="82">
        <f t="shared" si="5"/>
        <v>1.032</v>
      </c>
      <c r="J131" s="25">
        <v>43586</v>
      </c>
      <c r="K131" s="81">
        <v>71</v>
      </c>
    </row>
    <row r="132" spans="1:11" s="27" customFormat="1" ht="17.25" customHeight="1" thickBot="1">
      <c r="A132" s="84">
        <v>52</v>
      </c>
      <c r="B132" s="7" t="s">
        <v>155</v>
      </c>
      <c r="C132" s="128" t="s">
        <v>43</v>
      </c>
      <c r="D132" s="17" t="s">
        <v>13</v>
      </c>
      <c r="E132" s="68">
        <v>0.064</v>
      </c>
      <c r="F132" s="84">
        <v>9.5</v>
      </c>
      <c r="G132" s="166">
        <v>0.68</v>
      </c>
      <c r="H132" s="82">
        <f t="shared" si="4"/>
        <v>0.136</v>
      </c>
      <c r="I132" s="82">
        <f t="shared" si="5"/>
        <v>0.8160000000000001</v>
      </c>
      <c r="J132" s="25">
        <v>43586</v>
      </c>
      <c r="K132" s="81">
        <v>90</v>
      </c>
    </row>
    <row r="133" spans="1:11" s="27" customFormat="1" ht="29.25" customHeight="1" thickBot="1">
      <c r="A133" s="115">
        <v>53</v>
      </c>
      <c r="B133" s="107" t="s">
        <v>156</v>
      </c>
      <c r="C133" s="129" t="s">
        <v>157</v>
      </c>
      <c r="D133" s="98" t="s">
        <v>13</v>
      </c>
      <c r="E133" s="106">
        <v>0.064</v>
      </c>
      <c r="F133" s="115">
        <v>12</v>
      </c>
      <c r="G133" s="167">
        <v>0.86</v>
      </c>
      <c r="H133" s="82">
        <f t="shared" si="4"/>
        <v>0.172</v>
      </c>
      <c r="I133" s="82">
        <f t="shared" si="5"/>
        <v>1.032</v>
      </c>
      <c r="J133" s="25">
        <v>43586</v>
      </c>
      <c r="K133" s="81">
        <v>93</v>
      </c>
    </row>
    <row r="134" spans="1:11" s="27" customFormat="1" ht="21" customHeight="1" thickBot="1">
      <c r="A134" s="73">
        <v>54</v>
      </c>
      <c r="B134" s="7" t="s">
        <v>158</v>
      </c>
      <c r="C134" s="128" t="s">
        <v>43</v>
      </c>
      <c r="D134" s="17" t="s">
        <v>13</v>
      </c>
      <c r="E134" s="68">
        <v>0.064</v>
      </c>
      <c r="F134" s="84">
        <v>4.2</v>
      </c>
      <c r="G134" s="166">
        <v>0.3</v>
      </c>
      <c r="H134" s="82">
        <f t="shared" si="4"/>
        <v>0.06</v>
      </c>
      <c r="I134" s="82">
        <f t="shared" si="5"/>
        <v>0.36</v>
      </c>
      <c r="J134" s="25">
        <v>43586</v>
      </c>
      <c r="K134" s="81">
        <v>97</v>
      </c>
    </row>
    <row r="135" spans="1:11" s="27" customFormat="1" ht="16.5" customHeight="1" thickBot="1">
      <c r="A135" s="109">
        <v>55</v>
      </c>
      <c r="B135" s="107" t="s">
        <v>159</v>
      </c>
      <c r="C135" s="131" t="s">
        <v>43</v>
      </c>
      <c r="D135" s="95" t="s">
        <v>13</v>
      </c>
      <c r="E135" s="109">
        <v>0.064</v>
      </c>
      <c r="F135" s="115"/>
      <c r="G135" s="167">
        <v>3.89</v>
      </c>
      <c r="H135" s="82"/>
      <c r="I135" s="82"/>
      <c r="J135" s="25">
        <v>43586</v>
      </c>
      <c r="K135" s="81"/>
    </row>
    <row r="136" spans="1:11" s="27" customFormat="1" ht="18" thickBot="1">
      <c r="A136" s="456">
        <v>56</v>
      </c>
      <c r="B136" s="7" t="s">
        <v>160</v>
      </c>
      <c r="C136" s="457" t="s">
        <v>43</v>
      </c>
      <c r="D136" s="445" t="s">
        <v>13</v>
      </c>
      <c r="E136" s="456">
        <v>0.064</v>
      </c>
      <c r="F136" s="84"/>
      <c r="G136" s="166"/>
      <c r="H136" s="80"/>
      <c r="I136" s="82"/>
      <c r="J136" s="25">
        <v>43586</v>
      </c>
      <c r="K136" s="81"/>
    </row>
    <row r="137" spans="1:11" s="27" customFormat="1" ht="32.25" customHeight="1" thickBot="1">
      <c r="A137" s="446"/>
      <c r="B137" s="7" t="s">
        <v>161</v>
      </c>
      <c r="C137" s="458"/>
      <c r="D137" s="446"/>
      <c r="E137" s="446"/>
      <c r="F137" s="84">
        <v>7</v>
      </c>
      <c r="G137" s="166">
        <v>0.5</v>
      </c>
      <c r="H137" s="82">
        <f t="shared" si="4"/>
        <v>0.1</v>
      </c>
      <c r="I137" s="82">
        <f t="shared" si="5"/>
        <v>0.6</v>
      </c>
      <c r="J137" s="25">
        <v>43586</v>
      </c>
      <c r="K137" s="81">
        <v>100</v>
      </c>
    </row>
    <row r="138" spans="1:11" s="27" customFormat="1" ht="34.5" customHeight="1" thickBot="1">
      <c r="A138" s="447"/>
      <c r="B138" s="7" t="s">
        <v>162</v>
      </c>
      <c r="C138" s="459"/>
      <c r="D138" s="447"/>
      <c r="E138" s="447"/>
      <c r="F138" s="84">
        <v>18</v>
      </c>
      <c r="G138" s="166">
        <v>1.3</v>
      </c>
      <c r="H138" s="82">
        <f t="shared" si="4"/>
        <v>0.26</v>
      </c>
      <c r="I138" s="82">
        <f t="shared" si="5"/>
        <v>1.56</v>
      </c>
      <c r="J138" s="25">
        <v>43586</v>
      </c>
      <c r="K138" s="81">
        <v>101</v>
      </c>
    </row>
    <row r="139" spans="1:11" s="27" customFormat="1" ht="15.75" customHeight="1" thickBot="1">
      <c r="A139" s="115">
        <v>57</v>
      </c>
      <c r="B139" s="107" t="s">
        <v>163</v>
      </c>
      <c r="C139" s="129" t="s">
        <v>43</v>
      </c>
      <c r="D139" s="98" t="s">
        <v>13</v>
      </c>
      <c r="E139" s="106">
        <v>0.064</v>
      </c>
      <c r="F139" s="115">
        <v>15</v>
      </c>
      <c r="G139" s="167">
        <v>1.08</v>
      </c>
      <c r="H139" s="82">
        <f t="shared" si="4"/>
        <v>0.21600000000000003</v>
      </c>
      <c r="I139" s="82">
        <f>H139+G139</f>
        <v>1.296</v>
      </c>
      <c r="J139" s="25">
        <v>43586</v>
      </c>
      <c r="K139" s="81">
        <v>102</v>
      </c>
    </row>
    <row r="140" spans="1:11" s="27" customFormat="1" ht="19.5" customHeight="1" thickBot="1">
      <c r="A140" s="456">
        <v>58</v>
      </c>
      <c r="B140" s="7" t="s">
        <v>164</v>
      </c>
      <c r="C140" s="457" t="s">
        <v>43</v>
      </c>
      <c r="D140" s="445" t="s">
        <v>13</v>
      </c>
      <c r="E140" s="456">
        <v>0.064</v>
      </c>
      <c r="F140" s="84"/>
      <c r="G140" s="166"/>
      <c r="H140" s="82"/>
      <c r="I140" s="82"/>
      <c r="J140" s="25">
        <v>43586</v>
      </c>
      <c r="K140" s="81"/>
    </row>
    <row r="141" spans="1:11" s="27" customFormat="1" ht="15.75" customHeight="1" thickBot="1">
      <c r="A141" s="446"/>
      <c r="B141" s="7" t="s">
        <v>165</v>
      </c>
      <c r="C141" s="458"/>
      <c r="D141" s="446"/>
      <c r="E141" s="446"/>
      <c r="F141" s="84">
        <v>5.4</v>
      </c>
      <c r="G141" s="166">
        <v>0.39</v>
      </c>
      <c r="H141" s="82">
        <f t="shared" si="4"/>
        <v>0.07800000000000001</v>
      </c>
      <c r="I141" s="82">
        <f>H141+G141-0.01</f>
        <v>0.458</v>
      </c>
      <c r="J141" s="25">
        <v>43586</v>
      </c>
      <c r="K141" s="81">
        <v>103</v>
      </c>
    </row>
    <row r="142" spans="1:11" s="27" customFormat="1" ht="15.75" customHeight="1" thickBot="1">
      <c r="A142" s="447"/>
      <c r="B142" s="7" t="s">
        <v>166</v>
      </c>
      <c r="C142" s="459"/>
      <c r="D142" s="447"/>
      <c r="E142" s="447"/>
      <c r="F142" s="84">
        <v>13.2</v>
      </c>
      <c r="G142" s="166">
        <v>0.95</v>
      </c>
      <c r="H142" s="82">
        <f t="shared" si="4"/>
        <v>0.19</v>
      </c>
      <c r="I142" s="82">
        <f t="shared" si="5"/>
        <v>1.14</v>
      </c>
      <c r="J142" s="25">
        <v>43586</v>
      </c>
      <c r="K142" s="81">
        <v>104</v>
      </c>
    </row>
    <row r="143" spans="1:11" s="27" customFormat="1" ht="19.5" customHeight="1" thickBot="1">
      <c r="A143" s="115">
        <v>59</v>
      </c>
      <c r="B143" s="107" t="s">
        <v>167</v>
      </c>
      <c r="C143" s="129" t="s">
        <v>43</v>
      </c>
      <c r="D143" s="98" t="s">
        <v>13</v>
      </c>
      <c r="E143" s="106">
        <v>0.064</v>
      </c>
      <c r="F143" s="115">
        <v>20</v>
      </c>
      <c r="G143" s="167">
        <v>1.44</v>
      </c>
      <c r="H143" s="82">
        <f t="shared" si="4"/>
        <v>0.288</v>
      </c>
      <c r="I143" s="82">
        <f t="shared" si="5"/>
        <v>1.728</v>
      </c>
      <c r="J143" s="25">
        <v>43586</v>
      </c>
      <c r="K143" s="81">
        <v>105</v>
      </c>
    </row>
    <row r="144" spans="1:11" s="27" customFormat="1" ht="16.5" customHeight="1" thickBot="1">
      <c r="A144" s="84">
        <v>60</v>
      </c>
      <c r="B144" s="8" t="s">
        <v>168</v>
      </c>
      <c r="C144" s="93" t="s">
        <v>169</v>
      </c>
      <c r="D144" s="17" t="s">
        <v>13</v>
      </c>
      <c r="E144" s="68">
        <v>0.064</v>
      </c>
      <c r="F144" s="10">
        <v>37.2</v>
      </c>
      <c r="G144" s="169">
        <v>2.68</v>
      </c>
      <c r="H144" s="82">
        <f aca="true" t="shared" si="6" ref="H144:H167">G144*20/100</f>
        <v>0.536</v>
      </c>
      <c r="I144" s="82">
        <f aca="true" t="shared" si="7" ref="I144:I168">H144+G144</f>
        <v>3.216</v>
      </c>
      <c r="J144" s="25">
        <v>43586</v>
      </c>
      <c r="K144" s="31">
        <v>380</v>
      </c>
    </row>
    <row r="145" spans="1:11" s="27" customFormat="1" ht="17.25" customHeight="1" thickBot="1">
      <c r="A145" s="115">
        <v>61</v>
      </c>
      <c r="B145" s="112" t="s">
        <v>170</v>
      </c>
      <c r="C145" s="130" t="s">
        <v>129</v>
      </c>
      <c r="D145" s="98" t="s">
        <v>13</v>
      </c>
      <c r="E145" s="106">
        <v>0.064</v>
      </c>
      <c r="F145" s="132">
        <v>42</v>
      </c>
      <c r="G145" s="168">
        <v>3.02</v>
      </c>
      <c r="H145" s="82">
        <f t="shared" si="6"/>
        <v>0.604</v>
      </c>
      <c r="I145" s="82">
        <f t="shared" si="7"/>
        <v>3.624</v>
      </c>
      <c r="J145" s="25">
        <v>43586</v>
      </c>
      <c r="K145" s="31">
        <v>381</v>
      </c>
    </row>
    <row r="146" spans="1:11" s="27" customFormat="1" ht="16.5" customHeight="1" thickBot="1">
      <c r="A146" s="84">
        <v>62</v>
      </c>
      <c r="B146" s="8" t="s">
        <v>199</v>
      </c>
      <c r="C146" s="93" t="s">
        <v>129</v>
      </c>
      <c r="D146" s="17" t="s">
        <v>13</v>
      </c>
      <c r="E146" s="68">
        <v>0.064</v>
      </c>
      <c r="F146" s="10">
        <v>5.4</v>
      </c>
      <c r="G146" s="169">
        <v>0.39</v>
      </c>
      <c r="H146" s="82">
        <f t="shared" si="6"/>
        <v>0.07800000000000001</v>
      </c>
      <c r="I146" s="82">
        <f t="shared" si="7"/>
        <v>0.468</v>
      </c>
      <c r="J146" s="25">
        <v>43586</v>
      </c>
      <c r="K146" s="31"/>
    </row>
    <row r="147" spans="1:11" s="27" customFormat="1" ht="18" customHeight="1" thickBot="1">
      <c r="A147" s="449">
        <v>63</v>
      </c>
      <c r="B147" s="113" t="s">
        <v>171</v>
      </c>
      <c r="C147" s="450" t="s">
        <v>34</v>
      </c>
      <c r="D147" s="451" t="s">
        <v>13</v>
      </c>
      <c r="E147" s="454">
        <v>0.064</v>
      </c>
      <c r="F147" s="133"/>
      <c r="G147" s="168"/>
      <c r="H147" s="60"/>
      <c r="I147" s="60"/>
      <c r="J147" s="25">
        <v>43586</v>
      </c>
      <c r="K147" s="31"/>
    </row>
    <row r="148" spans="1:11" s="27" customFormat="1" ht="17.25" customHeight="1" thickBot="1">
      <c r="A148" s="449"/>
      <c r="B148" s="112" t="s">
        <v>172</v>
      </c>
      <c r="C148" s="450"/>
      <c r="D148" s="452"/>
      <c r="E148" s="454"/>
      <c r="F148" s="116">
        <v>117.6</v>
      </c>
      <c r="G148" s="134">
        <v>8.47</v>
      </c>
      <c r="H148" s="82">
        <f t="shared" si="6"/>
        <v>1.694</v>
      </c>
      <c r="I148" s="82">
        <f t="shared" si="7"/>
        <v>10.164000000000001</v>
      </c>
      <c r="J148" s="25">
        <v>43586</v>
      </c>
      <c r="K148" s="448"/>
    </row>
    <row r="149" spans="1:11" s="27" customFormat="1" ht="18" thickBot="1">
      <c r="A149" s="449"/>
      <c r="B149" s="112" t="s">
        <v>173</v>
      </c>
      <c r="C149" s="450"/>
      <c r="D149" s="452"/>
      <c r="E149" s="454"/>
      <c r="F149" s="116">
        <v>34.8</v>
      </c>
      <c r="G149" s="134">
        <v>2.51</v>
      </c>
      <c r="H149" s="82">
        <f t="shared" si="6"/>
        <v>0.502</v>
      </c>
      <c r="I149" s="82">
        <f t="shared" si="7"/>
        <v>3.0119999999999996</v>
      </c>
      <c r="J149" s="25">
        <v>43586</v>
      </c>
      <c r="K149" s="448"/>
    </row>
    <row r="150" spans="1:11" s="27" customFormat="1" ht="18" thickBot="1">
      <c r="A150" s="449"/>
      <c r="B150" s="112" t="s">
        <v>174</v>
      </c>
      <c r="C150" s="450"/>
      <c r="D150" s="452"/>
      <c r="E150" s="454"/>
      <c r="F150" s="116">
        <v>141.6</v>
      </c>
      <c r="G150" s="134">
        <v>10.2</v>
      </c>
      <c r="H150" s="82">
        <f t="shared" si="6"/>
        <v>2.04</v>
      </c>
      <c r="I150" s="82">
        <f t="shared" si="7"/>
        <v>12.239999999999998</v>
      </c>
      <c r="J150" s="25">
        <v>43586</v>
      </c>
      <c r="K150" s="448"/>
    </row>
    <row r="151" spans="1:11" s="27" customFormat="1" ht="18" thickBot="1">
      <c r="A151" s="449"/>
      <c r="B151" s="112" t="s">
        <v>175</v>
      </c>
      <c r="C151" s="450"/>
      <c r="D151" s="453"/>
      <c r="E151" s="454"/>
      <c r="F151" s="116">
        <v>42.6</v>
      </c>
      <c r="G151" s="134">
        <v>3.07</v>
      </c>
      <c r="H151" s="82">
        <f t="shared" si="6"/>
        <v>0.614</v>
      </c>
      <c r="I151" s="82">
        <f t="shared" si="7"/>
        <v>3.6839999999999997</v>
      </c>
      <c r="J151" s="25">
        <v>43586</v>
      </c>
      <c r="K151" s="448"/>
    </row>
    <row r="152" spans="1:11" s="27" customFormat="1" ht="15" customHeight="1" thickBot="1">
      <c r="A152" s="84">
        <v>64</v>
      </c>
      <c r="B152" s="7" t="s">
        <v>176</v>
      </c>
      <c r="C152" s="93" t="s">
        <v>46</v>
      </c>
      <c r="D152" s="17" t="s">
        <v>13</v>
      </c>
      <c r="E152" s="68">
        <v>0.064</v>
      </c>
      <c r="F152" s="10">
        <v>6.6</v>
      </c>
      <c r="G152" s="135">
        <v>0.48</v>
      </c>
      <c r="H152" s="82">
        <f t="shared" si="6"/>
        <v>0.096</v>
      </c>
      <c r="I152" s="82">
        <f t="shared" si="7"/>
        <v>0.576</v>
      </c>
      <c r="J152" s="25">
        <v>43586</v>
      </c>
      <c r="K152" s="86"/>
    </row>
    <row r="153" spans="1:11" s="27" customFormat="1" ht="15" customHeight="1" thickBot="1">
      <c r="A153" s="449">
        <v>65</v>
      </c>
      <c r="B153" s="112" t="s">
        <v>177</v>
      </c>
      <c r="C153" s="450" t="s">
        <v>46</v>
      </c>
      <c r="D153" s="451" t="s">
        <v>13</v>
      </c>
      <c r="E153" s="454">
        <v>0.064</v>
      </c>
      <c r="F153" s="116"/>
      <c r="G153" s="134"/>
      <c r="H153" s="8"/>
      <c r="I153" s="8"/>
      <c r="J153" s="25">
        <v>43586</v>
      </c>
      <c r="K153" s="86"/>
    </row>
    <row r="154" spans="1:11" s="27" customFormat="1" ht="15.75" customHeight="1" thickBot="1">
      <c r="A154" s="449"/>
      <c r="B154" s="114" t="s">
        <v>178</v>
      </c>
      <c r="C154" s="450"/>
      <c r="D154" s="452"/>
      <c r="E154" s="454"/>
      <c r="F154" s="116">
        <v>7.2</v>
      </c>
      <c r="G154" s="134">
        <v>0.52</v>
      </c>
      <c r="H154" s="82">
        <f t="shared" si="6"/>
        <v>0.10400000000000001</v>
      </c>
      <c r="I154" s="82">
        <f t="shared" si="7"/>
        <v>0.624</v>
      </c>
      <c r="J154" s="25">
        <v>43586</v>
      </c>
      <c r="K154" s="86"/>
    </row>
    <row r="155" spans="1:11" s="27" customFormat="1" ht="15.75" customHeight="1" thickBot="1">
      <c r="A155" s="449"/>
      <c r="B155" s="114" t="s">
        <v>179</v>
      </c>
      <c r="C155" s="450"/>
      <c r="D155" s="452"/>
      <c r="E155" s="454"/>
      <c r="F155" s="132">
        <v>9</v>
      </c>
      <c r="G155" s="134">
        <v>0.65</v>
      </c>
      <c r="H155" s="82">
        <f t="shared" si="6"/>
        <v>0.13</v>
      </c>
      <c r="I155" s="82">
        <f t="shared" si="7"/>
        <v>0.78</v>
      </c>
      <c r="J155" s="25">
        <v>43586</v>
      </c>
      <c r="K155" s="86"/>
    </row>
    <row r="156" spans="1:11" s="27" customFormat="1" ht="16.5" customHeight="1" thickBot="1">
      <c r="A156" s="449"/>
      <c r="B156" s="114" t="s">
        <v>180</v>
      </c>
      <c r="C156" s="450"/>
      <c r="D156" s="453"/>
      <c r="E156" s="454"/>
      <c r="F156" s="116">
        <v>4.8</v>
      </c>
      <c r="G156" s="134">
        <v>0.35</v>
      </c>
      <c r="H156" s="82">
        <f t="shared" si="6"/>
        <v>0.07</v>
      </c>
      <c r="I156" s="82">
        <f t="shared" si="7"/>
        <v>0.42</v>
      </c>
      <c r="J156" s="25">
        <v>43586</v>
      </c>
      <c r="K156" s="86"/>
    </row>
    <row r="157" spans="1:11" s="27" customFormat="1" ht="33" customHeight="1" thickBot="1">
      <c r="A157" s="455">
        <v>66</v>
      </c>
      <c r="B157" s="9" t="s">
        <v>181</v>
      </c>
      <c r="C157" s="444" t="s">
        <v>46</v>
      </c>
      <c r="D157" s="445" t="s">
        <v>13</v>
      </c>
      <c r="E157" s="443">
        <v>0.064</v>
      </c>
      <c r="F157" s="10"/>
      <c r="G157" s="135"/>
      <c r="H157" s="8"/>
      <c r="I157" s="8"/>
      <c r="J157" s="25">
        <v>43586</v>
      </c>
      <c r="K157" s="86"/>
    </row>
    <row r="158" spans="1:11" s="27" customFormat="1" ht="14.25" customHeight="1" thickBot="1">
      <c r="A158" s="455"/>
      <c r="B158" s="85" t="s">
        <v>182</v>
      </c>
      <c r="C158" s="444"/>
      <c r="D158" s="446"/>
      <c r="E158" s="443"/>
      <c r="F158" s="10">
        <v>10.8</v>
      </c>
      <c r="G158" s="135">
        <v>0.78</v>
      </c>
      <c r="H158" s="82">
        <f t="shared" si="6"/>
        <v>0.15600000000000003</v>
      </c>
      <c r="I158" s="82">
        <f t="shared" si="7"/>
        <v>0.936</v>
      </c>
      <c r="J158" s="25">
        <v>43586</v>
      </c>
      <c r="K158" s="88" t="s">
        <v>183</v>
      </c>
    </row>
    <row r="159" spans="1:11" s="27" customFormat="1" ht="15" customHeight="1" thickBot="1">
      <c r="A159" s="455"/>
      <c r="B159" s="85" t="s">
        <v>184</v>
      </c>
      <c r="C159" s="444"/>
      <c r="D159" s="447"/>
      <c r="E159" s="443"/>
      <c r="F159" s="10">
        <v>19.2</v>
      </c>
      <c r="G159" s="135">
        <v>1.38</v>
      </c>
      <c r="H159" s="82">
        <f t="shared" si="6"/>
        <v>0.27599999999999997</v>
      </c>
      <c r="I159" s="82">
        <f t="shared" si="7"/>
        <v>1.656</v>
      </c>
      <c r="J159" s="25">
        <v>43586</v>
      </c>
      <c r="K159" s="86"/>
    </row>
    <row r="160" spans="1:11" s="27" customFormat="1" ht="35.25" customHeight="1" thickBot="1">
      <c r="A160" s="116">
        <v>67</v>
      </c>
      <c r="B160" s="107" t="s">
        <v>185</v>
      </c>
      <c r="C160" s="130" t="s">
        <v>46</v>
      </c>
      <c r="D160" s="98" t="s">
        <v>13</v>
      </c>
      <c r="E160" s="106">
        <v>0.064</v>
      </c>
      <c r="F160" s="116">
        <v>32.4</v>
      </c>
      <c r="G160" s="134">
        <v>2.33</v>
      </c>
      <c r="H160" s="82">
        <f t="shared" si="6"/>
        <v>0.466</v>
      </c>
      <c r="I160" s="82">
        <f t="shared" si="7"/>
        <v>2.7960000000000003</v>
      </c>
      <c r="J160" s="25">
        <v>43586</v>
      </c>
      <c r="K160" s="86"/>
    </row>
    <row r="161" spans="1:11" s="27" customFormat="1" ht="15.75" customHeight="1" thickBot="1">
      <c r="A161" s="10">
        <v>68</v>
      </c>
      <c r="B161" s="8" t="s">
        <v>186</v>
      </c>
      <c r="C161" s="93" t="s">
        <v>46</v>
      </c>
      <c r="D161" s="17" t="s">
        <v>13</v>
      </c>
      <c r="E161" s="68">
        <v>0.064</v>
      </c>
      <c r="F161" s="10">
        <v>17.4</v>
      </c>
      <c r="G161" s="135">
        <v>1.25</v>
      </c>
      <c r="H161" s="82">
        <f t="shared" si="6"/>
        <v>0.25</v>
      </c>
      <c r="I161" s="82">
        <f t="shared" si="7"/>
        <v>1.5</v>
      </c>
      <c r="J161" s="25">
        <v>43586</v>
      </c>
      <c r="K161" s="86" t="s">
        <v>187</v>
      </c>
    </row>
    <row r="162" spans="1:11" s="27" customFormat="1" ht="20.25" customHeight="1" thickBot="1">
      <c r="A162" s="116">
        <v>69</v>
      </c>
      <c r="B162" s="112" t="s">
        <v>188</v>
      </c>
      <c r="C162" s="130" t="s">
        <v>46</v>
      </c>
      <c r="D162" s="98" t="s">
        <v>13</v>
      </c>
      <c r="E162" s="106">
        <v>0.064</v>
      </c>
      <c r="F162" s="116">
        <v>5.4</v>
      </c>
      <c r="G162" s="134">
        <v>0.39</v>
      </c>
      <c r="H162" s="82">
        <f t="shared" si="6"/>
        <v>0.07800000000000001</v>
      </c>
      <c r="I162" s="82">
        <f t="shared" si="7"/>
        <v>0.468</v>
      </c>
      <c r="J162" s="25">
        <v>43586</v>
      </c>
      <c r="K162" s="86" t="s">
        <v>189</v>
      </c>
    </row>
    <row r="163" spans="1:11" s="27" customFormat="1" ht="44.25" customHeight="1" thickBot="1">
      <c r="A163" s="443">
        <v>70</v>
      </c>
      <c r="B163" s="7" t="s">
        <v>190</v>
      </c>
      <c r="C163" s="444" t="s">
        <v>46</v>
      </c>
      <c r="D163" s="445" t="s">
        <v>13</v>
      </c>
      <c r="E163" s="443">
        <v>0.064</v>
      </c>
      <c r="F163" s="10"/>
      <c r="G163" s="135"/>
      <c r="H163" s="8"/>
      <c r="I163" s="8"/>
      <c r="J163" s="25">
        <v>43586</v>
      </c>
      <c r="K163" s="86" t="s">
        <v>191</v>
      </c>
    </row>
    <row r="164" spans="1:11" s="27" customFormat="1" ht="16.5" customHeight="1" thickBot="1">
      <c r="A164" s="443"/>
      <c r="B164" s="87" t="s">
        <v>192</v>
      </c>
      <c r="C164" s="444"/>
      <c r="D164" s="446"/>
      <c r="E164" s="443"/>
      <c r="F164" s="10">
        <v>45.6</v>
      </c>
      <c r="G164" s="135">
        <v>3.28</v>
      </c>
      <c r="H164" s="82">
        <f t="shared" si="6"/>
        <v>0.6559999999999999</v>
      </c>
      <c r="I164" s="82">
        <f t="shared" si="7"/>
        <v>3.936</v>
      </c>
      <c r="J164" s="25">
        <v>43586</v>
      </c>
      <c r="K164" s="86" t="s">
        <v>193</v>
      </c>
    </row>
    <row r="165" spans="1:11" s="27" customFormat="1" ht="15" customHeight="1" thickBot="1">
      <c r="A165" s="443"/>
      <c r="B165" s="87" t="s">
        <v>194</v>
      </c>
      <c r="C165" s="444"/>
      <c r="D165" s="446"/>
      <c r="E165" s="443"/>
      <c r="F165" s="10">
        <v>21.6</v>
      </c>
      <c r="G165" s="135">
        <v>1.56</v>
      </c>
      <c r="H165" s="82">
        <f t="shared" si="6"/>
        <v>0.31200000000000006</v>
      </c>
      <c r="I165" s="82">
        <f t="shared" si="7"/>
        <v>1.872</v>
      </c>
      <c r="J165" s="25">
        <v>43586</v>
      </c>
      <c r="K165" s="86"/>
    </row>
    <row r="166" spans="1:11" s="27" customFormat="1" ht="15" customHeight="1" thickBot="1">
      <c r="A166" s="443"/>
      <c r="B166" s="87" t="s">
        <v>195</v>
      </c>
      <c r="C166" s="444"/>
      <c r="D166" s="446"/>
      <c r="E166" s="443"/>
      <c r="F166" s="136">
        <v>54</v>
      </c>
      <c r="G166" s="135">
        <v>3.89</v>
      </c>
      <c r="H166" s="82">
        <f t="shared" si="6"/>
        <v>0.778</v>
      </c>
      <c r="I166" s="82">
        <f t="shared" si="7"/>
        <v>4.668</v>
      </c>
      <c r="J166" s="25">
        <v>43586</v>
      </c>
      <c r="K166" s="86"/>
    </row>
    <row r="167" spans="1:11" s="27" customFormat="1" ht="15.75" customHeight="1" thickBot="1">
      <c r="A167" s="443"/>
      <c r="B167" s="87" t="s">
        <v>196</v>
      </c>
      <c r="C167" s="444"/>
      <c r="D167" s="447"/>
      <c r="E167" s="443"/>
      <c r="F167" s="10">
        <v>74.4</v>
      </c>
      <c r="G167" s="135">
        <v>5.36</v>
      </c>
      <c r="H167" s="82">
        <f t="shared" si="6"/>
        <v>1.072</v>
      </c>
      <c r="I167" s="82">
        <f t="shared" si="7"/>
        <v>6.432</v>
      </c>
      <c r="J167" s="25">
        <v>43586</v>
      </c>
      <c r="K167" s="86"/>
    </row>
    <row r="168" spans="1:11" s="27" customFormat="1" ht="16.5" customHeight="1" thickBot="1">
      <c r="A168" s="116">
        <v>71</v>
      </c>
      <c r="B168" s="114" t="s">
        <v>197</v>
      </c>
      <c r="C168" s="130" t="s">
        <v>52</v>
      </c>
      <c r="D168" s="98" t="s">
        <v>13</v>
      </c>
      <c r="E168" s="106">
        <v>0.064</v>
      </c>
      <c r="F168" s="116">
        <v>60</v>
      </c>
      <c r="G168" s="134">
        <v>4.32</v>
      </c>
      <c r="H168" s="8">
        <f>G168*20/100</f>
        <v>0.8640000000000001</v>
      </c>
      <c r="I168" s="8">
        <f t="shared" si="7"/>
        <v>5.184</v>
      </c>
      <c r="J168" s="25">
        <v>43586</v>
      </c>
      <c r="K168" s="86"/>
    </row>
    <row r="169" spans="1:11" ht="5.25" customHeight="1">
      <c r="A169" s="526"/>
      <c r="B169" s="526"/>
      <c r="C169" s="526"/>
      <c r="D169" s="526"/>
      <c r="E169" s="526"/>
      <c r="F169" s="526"/>
      <c r="G169" s="526"/>
      <c r="H169" s="526"/>
      <c r="I169" s="526"/>
      <c r="J169" s="526"/>
      <c r="K169" s="526"/>
    </row>
    <row r="170" spans="1:11" ht="12" customHeight="1">
      <c r="A170" s="526" t="s">
        <v>212</v>
      </c>
      <c r="B170" s="526"/>
      <c r="C170" s="526"/>
      <c r="D170" s="526"/>
      <c r="E170" s="526"/>
      <c r="F170" s="526"/>
      <c r="G170" s="526"/>
      <c r="H170" s="526"/>
      <c r="I170" s="526"/>
      <c r="J170" s="526"/>
      <c r="K170" s="526"/>
    </row>
    <row r="171" spans="1:11" ht="8.25" customHeight="1">
      <c r="A171" s="527" t="s">
        <v>198</v>
      </c>
      <c r="B171" s="527"/>
      <c r="C171" s="527"/>
      <c r="D171" s="527"/>
      <c r="E171" s="527"/>
      <c r="F171" s="527"/>
      <c r="G171" s="527"/>
      <c r="H171" s="527"/>
      <c r="I171" s="527"/>
      <c r="J171" s="527"/>
      <c r="K171" s="527"/>
    </row>
    <row r="172" spans="1:11" ht="24.75" customHeight="1">
      <c r="A172" s="527" t="s">
        <v>200</v>
      </c>
      <c r="B172" s="527"/>
      <c r="C172" s="527"/>
      <c r="D172" s="527"/>
      <c r="E172" s="527"/>
      <c r="F172" s="527"/>
      <c r="G172" s="527"/>
      <c r="H172" s="527"/>
      <c r="I172" s="527"/>
      <c r="J172" s="527"/>
      <c r="K172" s="527"/>
    </row>
    <row r="173" spans="1:11" ht="78" customHeight="1">
      <c r="A173" s="544" t="s">
        <v>0</v>
      </c>
      <c r="B173" s="546" t="s">
        <v>1</v>
      </c>
      <c r="C173" s="544" t="s">
        <v>2</v>
      </c>
      <c r="D173" s="544" t="s">
        <v>3</v>
      </c>
      <c r="E173" s="137" t="s">
        <v>4</v>
      </c>
      <c r="F173" s="544" t="s">
        <v>5</v>
      </c>
      <c r="G173" s="544" t="s">
        <v>206</v>
      </c>
      <c r="H173" s="542" t="s">
        <v>6</v>
      </c>
      <c r="I173" s="542" t="s">
        <v>7</v>
      </c>
      <c r="J173" s="542" t="s">
        <v>8</v>
      </c>
      <c r="K173" s="542" t="s">
        <v>9</v>
      </c>
    </row>
    <row r="174" spans="1:11" ht="96.75" hidden="1">
      <c r="A174" s="545"/>
      <c r="B174" s="547"/>
      <c r="C174" s="545"/>
      <c r="D174" s="545"/>
      <c r="E174" s="137" t="s">
        <v>10</v>
      </c>
      <c r="F174" s="545"/>
      <c r="G174" s="545"/>
      <c r="H174" s="543"/>
      <c r="I174" s="543"/>
      <c r="J174" s="543"/>
      <c r="K174" s="543"/>
    </row>
    <row r="175" spans="1:11" ht="18.75" customHeight="1" thickBot="1">
      <c r="A175" s="125">
        <v>1</v>
      </c>
      <c r="B175" s="101" t="s">
        <v>11</v>
      </c>
      <c r="C175" s="104" t="s">
        <v>12</v>
      </c>
      <c r="D175" s="98" t="s">
        <v>13</v>
      </c>
      <c r="E175" s="116">
        <v>0.064</v>
      </c>
      <c r="F175" s="104">
        <v>107.4</v>
      </c>
      <c r="G175" s="140">
        <v>9.28</v>
      </c>
      <c r="H175" s="2">
        <f>G175*20/100</f>
        <v>1.8559999999999999</v>
      </c>
      <c r="I175" s="2">
        <f>H175+G175</f>
        <v>11.136</v>
      </c>
      <c r="J175" s="3">
        <v>43586</v>
      </c>
      <c r="K175" s="1">
        <v>315</v>
      </c>
    </row>
    <row r="176" spans="1:11" ht="15" customHeight="1">
      <c r="A176" s="442">
        <v>2</v>
      </c>
      <c r="B176" s="441" t="s">
        <v>205</v>
      </c>
      <c r="C176" s="439" t="s">
        <v>12</v>
      </c>
      <c r="D176" s="439" t="s">
        <v>13</v>
      </c>
      <c r="E176" s="438">
        <v>0.064</v>
      </c>
      <c r="F176" s="437">
        <v>28.2</v>
      </c>
      <c r="G176" s="530">
        <v>2.44</v>
      </c>
      <c r="H176" s="533">
        <f>G176*20/100</f>
        <v>0.488</v>
      </c>
      <c r="I176" s="533">
        <f>H176+G176</f>
        <v>2.928</v>
      </c>
      <c r="J176" s="536">
        <v>43586</v>
      </c>
      <c r="K176" s="539">
        <v>317</v>
      </c>
    </row>
    <row r="177" spans="1:11" ht="3.75" customHeight="1" thickBot="1">
      <c r="A177" s="442"/>
      <c r="B177" s="441"/>
      <c r="C177" s="439"/>
      <c r="D177" s="439"/>
      <c r="E177" s="438"/>
      <c r="F177" s="437"/>
      <c r="G177" s="531"/>
      <c r="H177" s="534"/>
      <c r="I177" s="534"/>
      <c r="J177" s="537"/>
      <c r="K177" s="540"/>
    </row>
    <row r="178" spans="1:11" ht="5.25" customHeight="1" hidden="1" thickBot="1">
      <c r="A178" s="442"/>
      <c r="B178" s="441"/>
      <c r="C178" s="439"/>
      <c r="D178" s="440"/>
      <c r="E178" s="438"/>
      <c r="F178" s="437"/>
      <c r="G178" s="531"/>
      <c r="H178" s="534"/>
      <c r="I178" s="534"/>
      <c r="J178" s="537"/>
      <c r="K178" s="540"/>
    </row>
    <row r="179" spans="1:11" ht="11.25" customHeight="1" hidden="1" thickBot="1">
      <c r="A179" s="442"/>
      <c r="B179" s="441"/>
      <c r="C179" s="439"/>
      <c r="D179" s="17" t="s">
        <v>14</v>
      </c>
      <c r="E179" s="438"/>
      <c r="F179" s="437"/>
      <c r="G179" s="531"/>
      <c r="H179" s="534"/>
      <c r="I179" s="534"/>
      <c r="J179" s="537"/>
      <c r="K179" s="540"/>
    </row>
    <row r="180" spans="1:11" ht="111" customHeight="1" hidden="1" thickBot="1">
      <c r="A180" s="442"/>
      <c r="B180" s="441"/>
      <c r="C180" s="439"/>
      <c r="D180" s="16" t="s">
        <v>14</v>
      </c>
      <c r="E180" s="438"/>
      <c r="F180" s="437"/>
      <c r="G180" s="532"/>
      <c r="H180" s="535"/>
      <c r="I180" s="535"/>
      <c r="J180" s="538"/>
      <c r="K180" s="541"/>
    </row>
    <row r="181" spans="1:11" ht="15" customHeight="1">
      <c r="A181" s="141">
        <v>3</v>
      </c>
      <c r="B181" s="101" t="s">
        <v>15</v>
      </c>
      <c r="C181" s="98" t="s">
        <v>12</v>
      </c>
      <c r="D181" s="98" t="s">
        <v>13</v>
      </c>
      <c r="E181" s="116">
        <v>0.064</v>
      </c>
      <c r="F181" s="104">
        <v>44.4</v>
      </c>
      <c r="G181" s="140">
        <v>3.85</v>
      </c>
      <c r="H181" s="20">
        <f>G181*20/100</f>
        <v>0.77</v>
      </c>
      <c r="I181" s="20">
        <f>H181+G181+0.01</f>
        <v>4.63</v>
      </c>
      <c r="J181" s="21">
        <v>43586</v>
      </c>
      <c r="K181" s="22">
        <v>318</v>
      </c>
    </row>
  </sheetData>
  <sheetProtection/>
  <mergeCells count="224">
    <mergeCell ref="A170:K170"/>
    <mergeCell ref="A171:K171"/>
    <mergeCell ref="A172:K172"/>
    <mergeCell ref="A169:K169"/>
    <mergeCell ref="A173:A174"/>
    <mergeCell ref="B173:B174"/>
    <mergeCell ref="C173:C174"/>
    <mergeCell ref="D173:D174"/>
    <mergeCell ref="F173:F174"/>
    <mergeCell ref="G176:G180"/>
    <mergeCell ref="H176:H180"/>
    <mergeCell ref="I176:I180"/>
    <mergeCell ref="J176:J180"/>
    <mergeCell ref="K176:K180"/>
    <mergeCell ref="H173:H174"/>
    <mergeCell ref="I173:I174"/>
    <mergeCell ref="J173:J174"/>
    <mergeCell ref="K173:K174"/>
    <mergeCell ref="G173:G174"/>
    <mergeCell ref="A5:A6"/>
    <mergeCell ref="B5:B6"/>
    <mergeCell ref="C5:C6"/>
    <mergeCell ref="D5:D6"/>
    <mergeCell ref="A1:K1"/>
    <mergeCell ref="A2:K2"/>
    <mergeCell ref="A3:K3"/>
    <mergeCell ref="A4:K4"/>
    <mergeCell ref="K5:K6"/>
    <mergeCell ref="F5:F6"/>
    <mergeCell ref="K17:K19"/>
    <mergeCell ref="A8:A13"/>
    <mergeCell ref="D8:D13"/>
    <mergeCell ref="C9:C11"/>
    <mergeCell ref="C12:C13"/>
    <mergeCell ref="A14:A16"/>
    <mergeCell ref="C14:C16"/>
    <mergeCell ref="D14:D16"/>
    <mergeCell ref="A17:A19"/>
    <mergeCell ref="B17:B19"/>
    <mergeCell ref="G5:G6"/>
    <mergeCell ref="H5:H6"/>
    <mergeCell ref="I5:I6"/>
    <mergeCell ref="J5:J6"/>
    <mergeCell ref="G17:G19"/>
    <mergeCell ref="H17:H19"/>
    <mergeCell ref="I17:I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20:F22"/>
    <mergeCell ref="E25:E26"/>
    <mergeCell ref="F25:F26"/>
    <mergeCell ref="A23:A24"/>
    <mergeCell ref="B23:B24"/>
    <mergeCell ref="C23:C24"/>
    <mergeCell ref="D23:D24"/>
    <mergeCell ref="E23:E24"/>
    <mergeCell ref="F23:F24"/>
    <mergeCell ref="A27:A30"/>
    <mergeCell ref="C27:C30"/>
    <mergeCell ref="D27:D30"/>
    <mergeCell ref="E28:E30"/>
    <mergeCell ref="G23:G24"/>
    <mergeCell ref="H23:H24"/>
    <mergeCell ref="A25:A26"/>
    <mergeCell ref="B25:B26"/>
    <mergeCell ref="C25:C26"/>
    <mergeCell ref="D25:D26"/>
    <mergeCell ref="G20:G22"/>
    <mergeCell ref="H20:H22"/>
    <mergeCell ref="I20:I22"/>
    <mergeCell ref="K20:K22"/>
    <mergeCell ref="K25:K26"/>
    <mergeCell ref="I23:I24"/>
    <mergeCell ref="K23:K24"/>
    <mergeCell ref="G25:G26"/>
    <mergeCell ref="H25:H26"/>
    <mergeCell ref="I25:I26"/>
    <mergeCell ref="K37:K39"/>
    <mergeCell ref="G31:G34"/>
    <mergeCell ref="H31:H34"/>
    <mergeCell ref="I31:I34"/>
    <mergeCell ref="K31:K32"/>
    <mergeCell ref="G37:G39"/>
    <mergeCell ref="H37:H39"/>
    <mergeCell ref="I37:I39"/>
    <mergeCell ref="A37:A39"/>
    <mergeCell ref="B37:B39"/>
    <mergeCell ref="C37:C39"/>
    <mergeCell ref="E37:E39"/>
    <mergeCell ref="F37:F39"/>
    <mergeCell ref="D36:D39"/>
    <mergeCell ref="G43:G44"/>
    <mergeCell ref="H43:H44"/>
    <mergeCell ref="I43:I44"/>
    <mergeCell ref="K43:K44"/>
    <mergeCell ref="A31:A34"/>
    <mergeCell ref="B31:B34"/>
    <mergeCell ref="C31:C34"/>
    <mergeCell ref="D31:D34"/>
    <mergeCell ref="E31:E34"/>
    <mergeCell ref="F31:F34"/>
    <mergeCell ref="I40:I42"/>
    <mergeCell ref="K40:K42"/>
    <mergeCell ref="A43:A44"/>
    <mergeCell ref="B43:B44"/>
    <mergeCell ref="C43:C44"/>
    <mergeCell ref="D43:D44"/>
    <mergeCell ref="E43:E44"/>
    <mergeCell ref="F43:F44"/>
    <mergeCell ref="A40:A42"/>
    <mergeCell ref="B40:B42"/>
    <mergeCell ref="D67:D70"/>
    <mergeCell ref="A68:A70"/>
    <mergeCell ref="C69:C70"/>
    <mergeCell ref="E69:E70"/>
    <mergeCell ref="G40:G42"/>
    <mergeCell ref="H40:H42"/>
    <mergeCell ref="C40:C42"/>
    <mergeCell ref="D40:D42"/>
    <mergeCell ref="E40:E42"/>
    <mergeCell ref="F40:F42"/>
    <mergeCell ref="C60:C66"/>
    <mergeCell ref="E60:E66"/>
    <mergeCell ref="D45:D47"/>
    <mergeCell ref="A48:A52"/>
    <mergeCell ref="D48:D52"/>
    <mergeCell ref="C49:C52"/>
    <mergeCell ref="E49:E52"/>
    <mergeCell ref="A71:A73"/>
    <mergeCell ref="D71:D74"/>
    <mergeCell ref="C72:C73"/>
    <mergeCell ref="E72:E73"/>
    <mergeCell ref="A53:A58"/>
    <mergeCell ref="D53:D58"/>
    <mergeCell ref="C54:C58"/>
    <mergeCell ref="E54:E58"/>
    <mergeCell ref="A59:A66"/>
    <mergeCell ref="D59:D66"/>
    <mergeCell ref="A75:A77"/>
    <mergeCell ref="D75:D77"/>
    <mergeCell ref="C76:C77"/>
    <mergeCell ref="E76:E77"/>
    <mergeCell ref="A78:A80"/>
    <mergeCell ref="D78:D80"/>
    <mergeCell ref="C79:C80"/>
    <mergeCell ref="E79:E80"/>
    <mergeCell ref="A90:A92"/>
    <mergeCell ref="D90:D92"/>
    <mergeCell ref="C91:C92"/>
    <mergeCell ref="D81:D82"/>
    <mergeCell ref="E81:E82"/>
    <mergeCell ref="D83:D84"/>
    <mergeCell ref="D85:D86"/>
    <mergeCell ref="D87:D88"/>
    <mergeCell ref="C94:C95"/>
    <mergeCell ref="D94:D95"/>
    <mergeCell ref="A96:A98"/>
    <mergeCell ref="C97:C98"/>
    <mergeCell ref="D97:D98"/>
    <mergeCell ref="E97:E98"/>
    <mergeCell ref="A93:A95"/>
    <mergeCell ref="A99:A101"/>
    <mergeCell ref="D99:D101"/>
    <mergeCell ref="C100:C101"/>
    <mergeCell ref="E100:E101"/>
    <mergeCell ref="A102:A104"/>
    <mergeCell ref="C103:C104"/>
    <mergeCell ref="D103:D104"/>
    <mergeCell ref="E103:E104"/>
    <mergeCell ref="D115:D119"/>
    <mergeCell ref="A110:A114"/>
    <mergeCell ref="C110:C114"/>
    <mergeCell ref="E110:E114"/>
    <mergeCell ref="D111:D114"/>
    <mergeCell ref="A105:A108"/>
    <mergeCell ref="D105:D108"/>
    <mergeCell ref="C106:C108"/>
    <mergeCell ref="E106:E108"/>
    <mergeCell ref="A127:A131"/>
    <mergeCell ref="C127:C131"/>
    <mergeCell ref="D127:D131"/>
    <mergeCell ref="E127:E131"/>
    <mergeCell ref="A121:A125"/>
    <mergeCell ref="C121:C124"/>
    <mergeCell ref="D121:D125"/>
    <mergeCell ref="E121:E125"/>
    <mergeCell ref="A140:A142"/>
    <mergeCell ref="C140:C142"/>
    <mergeCell ref="D140:D142"/>
    <mergeCell ref="E140:E142"/>
    <mergeCell ref="A136:A138"/>
    <mergeCell ref="C136:C138"/>
    <mergeCell ref="D136:D138"/>
    <mergeCell ref="E136:E138"/>
    <mergeCell ref="C157:C159"/>
    <mergeCell ref="D157:D159"/>
    <mergeCell ref="E157:E159"/>
    <mergeCell ref="A147:A151"/>
    <mergeCell ref="C147:C151"/>
    <mergeCell ref="D147:D151"/>
    <mergeCell ref="E147:E151"/>
    <mergeCell ref="A163:A167"/>
    <mergeCell ref="C163:C167"/>
    <mergeCell ref="D163:D167"/>
    <mergeCell ref="E163:E167"/>
    <mergeCell ref="K148:K151"/>
    <mergeCell ref="A153:A156"/>
    <mergeCell ref="C153:C156"/>
    <mergeCell ref="D153:D156"/>
    <mergeCell ref="E153:E156"/>
    <mergeCell ref="A157:A159"/>
    <mergeCell ref="F176:F180"/>
    <mergeCell ref="E176:E180"/>
    <mergeCell ref="D176:D178"/>
    <mergeCell ref="C176:C180"/>
    <mergeCell ref="B176:B180"/>
    <mergeCell ref="A176:A180"/>
  </mergeCells>
  <printOptions/>
  <pageMargins left="0.1968503937007874" right="0.1968503937007874" top="0.11811023622047245" bottom="0.1181102362204724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28">
      <selection activeCell="G34" sqref="G34:I34"/>
    </sheetView>
  </sheetViews>
  <sheetFormatPr defaultColWidth="9.140625" defaultRowHeight="23.25" customHeight="1"/>
  <cols>
    <col min="1" max="1" width="4.421875" style="0" customWidth="1"/>
    <col min="2" max="2" width="29.140625" style="0" customWidth="1"/>
    <col min="3" max="3" width="13.421875" style="0" customWidth="1"/>
    <col min="4" max="4" width="10.421875" style="0" customWidth="1"/>
    <col min="6" max="6" width="10.00390625" style="0" customWidth="1"/>
    <col min="8" max="8" width="10.140625" style="0" customWidth="1"/>
    <col min="9" max="9" width="11.8515625" style="0" customWidth="1"/>
  </cols>
  <sheetData>
    <row r="1" spans="1:10" ht="23.25" customHeight="1">
      <c r="A1" s="175"/>
      <c r="B1" s="175" t="s">
        <v>213</v>
      </c>
      <c r="C1" s="175"/>
      <c r="D1" s="175"/>
      <c r="E1" s="175"/>
      <c r="F1" s="175"/>
      <c r="G1" s="175"/>
      <c r="H1" s="175"/>
      <c r="I1" s="175"/>
      <c r="J1" s="176"/>
    </row>
    <row r="2" spans="1:10" ht="23.25" customHeight="1">
      <c r="A2" s="177"/>
      <c r="B2" s="178"/>
      <c r="C2" s="178"/>
      <c r="D2" s="178"/>
      <c r="E2" s="178"/>
      <c r="F2" s="178"/>
      <c r="G2" s="548" t="s">
        <v>214</v>
      </c>
      <c r="H2" s="548"/>
      <c r="I2" s="548"/>
      <c r="J2" s="176"/>
    </row>
    <row r="3" spans="1:10" ht="23.25" customHeight="1">
      <c r="A3" s="179"/>
      <c r="B3" s="179"/>
      <c r="C3" s="179"/>
      <c r="D3" s="179"/>
      <c r="E3" s="179"/>
      <c r="F3" s="179"/>
      <c r="G3" s="548" t="s">
        <v>215</v>
      </c>
      <c r="H3" s="548"/>
      <c r="I3" s="548"/>
      <c r="J3" s="176"/>
    </row>
    <row r="4" spans="1:10" ht="23.25" customHeight="1">
      <c r="A4" s="180"/>
      <c r="B4" s="180"/>
      <c r="C4" s="180"/>
      <c r="D4" s="180"/>
      <c r="E4" s="180"/>
      <c r="F4" s="180"/>
      <c r="G4" s="548" t="s">
        <v>216</v>
      </c>
      <c r="H4" s="548"/>
      <c r="I4" s="548"/>
      <c r="J4" s="176"/>
    </row>
    <row r="5" spans="1:10" ht="23.25" customHeight="1">
      <c r="A5" s="180"/>
      <c r="B5" s="180"/>
      <c r="C5" s="180"/>
      <c r="D5" s="180"/>
      <c r="E5" s="180"/>
      <c r="F5" s="180"/>
      <c r="G5" s="548" t="s">
        <v>217</v>
      </c>
      <c r="H5" s="548"/>
      <c r="I5" s="548"/>
      <c r="J5" s="176"/>
    </row>
    <row r="6" spans="1:10" ht="23.25" customHeight="1">
      <c r="A6" s="179"/>
      <c r="B6" s="179"/>
      <c r="C6" s="179"/>
      <c r="D6" s="179"/>
      <c r="E6" s="179"/>
      <c r="F6" s="179"/>
      <c r="G6" s="549" t="s">
        <v>320</v>
      </c>
      <c r="H6" s="549"/>
      <c r="I6" s="549"/>
      <c r="J6" s="176"/>
    </row>
    <row r="7" spans="1:10" ht="23.25" customHeight="1">
      <c r="A7" s="526" t="s">
        <v>218</v>
      </c>
      <c r="B7" s="526"/>
      <c r="C7" s="526"/>
      <c r="D7" s="526"/>
      <c r="E7" s="526"/>
      <c r="F7" s="526"/>
      <c r="G7" s="526"/>
      <c r="H7" s="526"/>
      <c r="I7" s="526"/>
      <c r="J7" s="176"/>
    </row>
    <row r="8" spans="1:10" ht="23.25" customHeight="1">
      <c r="A8" s="526" t="s">
        <v>219</v>
      </c>
      <c r="B8" s="526"/>
      <c r="C8" s="526"/>
      <c r="D8" s="526"/>
      <c r="E8" s="526"/>
      <c r="F8" s="526"/>
      <c r="G8" s="526"/>
      <c r="H8" s="526"/>
      <c r="I8" s="526"/>
      <c r="J8" s="176"/>
    </row>
    <row r="9" spans="1:10" ht="23.25" customHeight="1">
      <c r="A9" s="527" t="s">
        <v>220</v>
      </c>
      <c r="B9" s="527"/>
      <c r="C9" s="527"/>
      <c r="D9" s="527"/>
      <c r="E9" s="527"/>
      <c r="F9" s="527"/>
      <c r="G9" s="527"/>
      <c r="H9" s="527"/>
      <c r="I9" s="527"/>
      <c r="J9" s="176"/>
    </row>
    <row r="10" spans="1:10" ht="23.25" customHeight="1">
      <c r="A10" s="527" t="s">
        <v>221</v>
      </c>
      <c r="B10" s="527"/>
      <c r="C10" s="527"/>
      <c r="D10" s="527"/>
      <c r="E10" s="527"/>
      <c r="F10" s="527"/>
      <c r="G10" s="527"/>
      <c r="H10" s="527"/>
      <c r="I10" s="527"/>
      <c r="J10" s="176"/>
    </row>
    <row r="11" spans="1:10" ht="23.25" customHeight="1">
      <c r="A11" s="178" t="s">
        <v>222</v>
      </c>
      <c r="B11" s="179"/>
      <c r="C11" s="179"/>
      <c r="D11" s="179"/>
      <c r="E11" s="179"/>
      <c r="F11" s="179"/>
      <c r="G11" s="179"/>
      <c r="H11" s="179"/>
      <c r="I11" s="178"/>
      <c r="J11" s="176"/>
    </row>
    <row r="12" spans="1:10" ht="23.25" customHeight="1">
      <c r="A12" s="550" t="s">
        <v>223</v>
      </c>
      <c r="B12" s="550"/>
      <c r="C12" s="551" t="s">
        <v>224</v>
      </c>
      <c r="D12" s="551"/>
      <c r="E12" s="551"/>
      <c r="F12" s="551"/>
      <c r="G12" s="551"/>
      <c r="H12" s="551"/>
      <c r="I12" s="551"/>
      <c r="J12" s="176"/>
    </row>
    <row r="13" spans="1:10" ht="23.25" customHeight="1">
      <c r="A13" s="181"/>
      <c r="B13" s="181"/>
      <c r="C13" s="551"/>
      <c r="D13" s="551"/>
      <c r="E13" s="551"/>
      <c r="F13" s="551"/>
      <c r="G13" s="551"/>
      <c r="H13" s="551"/>
      <c r="I13" s="551"/>
      <c r="J13" s="176"/>
    </row>
    <row r="14" spans="1:10" ht="23.25" customHeight="1">
      <c r="A14" s="181"/>
      <c r="B14" s="181"/>
      <c r="C14" s="551" t="s">
        <v>225</v>
      </c>
      <c r="D14" s="551"/>
      <c r="E14" s="551"/>
      <c r="F14" s="551"/>
      <c r="G14" s="551"/>
      <c r="H14" s="551"/>
      <c r="I14" s="551"/>
      <c r="J14" s="176"/>
    </row>
    <row r="15" spans="1:10" ht="54.75" customHeight="1" thickBot="1">
      <c r="A15" s="182"/>
      <c r="B15" s="182"/>
      <c r="C15" s="552"/>
      <c r="D15" s="552"/>
      <c r="E15" s="552"/>
      <c r="F15" s="552"/>
      <c r="G15" s="552"/>
      <c r="H15" s="552"/>
      <c r="I15" s="553"/>
      <c r="J15" s="176"/>
    </row>
    <row r="16" spans="1:10" ht="29.25" customHeight="1">
      <c r="A16" s="542" t="s">
        <v>0</v>
      </c>
      <c r="B16" s="528" t="s">
        <v>1</v>
      </c>
      <c r="C16" s="542" t="s">
        <v>2</v>
      </c>
      <c r="D16" s="183" t="s">
        <v>226</v>
      </c>
      <c r="E16" s="542" t="s">
        <v>5</v>
      </c>
      <c r="F16" s="542" t="s">
        <v>227</v>
      </c>
      <c r="G16" s="542" t="s">
        <v>6</v>
      </c>
      <c r="H16" s="554" t="s">
        <v>7</v>
      </c>
      <c r="I16" s="556" t="s">
        <v>8</v>
      </c>
      <c r="J16" s="176"/>
    </row>
    <row r="17" spans="1:10" ht="27.75" customHeight="1">
      <c r="A17" s="543"/>
      <c r="B17" s="529"/>
      <c r="C17" s="543"/>
      <c r="D17" s="183" t="s">
        <v>228</v>
      </c>
      <c r="E17" s="543"/>
      <c r="F17" s="543"/>
      <c r="G17" s="543"/>
      <c r="H17" s="555"/>
      <c r="I17" s="557"/>
      <c r="J17" s="176"/>
    </row>
    <row r="18" spans="1:10" ht="30" customHeight="1" thickBot="1">
      <c r="A18" s="184">
        <v>1</v>
      </c>
      <c r="B18" s="185" t="s">
        <v>11</v>
      </c>
      <c r="C18" s="184" t="s">
        <v>12</v>
      </c>
      <c r="D18" s="186">
        <v>0.072</v>
      </c>
      <c r="E18" s="187">
        <v>107.4</v>
      </c>
      <c r="F18" s="188">
        <f>D18*E18</f>
        <v>7.7328</v>
      </c>
      <c r="G18" s="188">
        <f>F18*20/100</f>
        <v>1.5465600000000002</v>
      </c>
      <c r="H18" s="189">
        <f>G18+F18</f>
        <v>9.27936</v>
      </c>
      <c r="I18" s="190">
        <v>43745</v>
      </c>
      <c r="J18" s="176"/>
    </row>
    <row r="19" spans="1:10" ht="23.25" customHeight="1">
      <c r="A19" s="558">
        <v>2</v>
      </c>
      <c r="B19" s="561" t="s">
        <v>229</v>
      </c>
      <c r="C19" s="564" t="s">
        <v>12</v>
      </c>
      <c r="D19" s="567">
        <v>0.072</v>
      </c>
      <c r="E19" s="570">
        <v>28.2</v>
      </c>
      <c r="F19" s="533">
        <f>D19*E19</f>
        <v>2.0303999999999998</v>
      </c>
      <c r="G19" s="533">
        <f>F19*20/100</f>
        <v>0.40608</v>
      </c>
      <c r="H19" s="573">
        <f>G19+F19</f>
        <v>2.4364799999999995</v>
      </c>
      <c r="I19" s="576">
        <v>43745</v>
      </c>
      <c r="J19" s="176"/>
    </row>
    <row r="20" spans="1:10" ht="23.25" customHeight="1">
      <c r="A20" s="559"/>
      <c r="B20" s="562"/>
      <c r="C20" s="565"/>
      <c r="D20" s="568"/>
      <c r="E20" s="571"/>
      <c r="F20" s="534"/>
      <c r="G20" s="534"/>
      <c r="H20" s="574"/>
      <c r="I20" s="577"/>
      <c r="J20" s="176"/>
    </row>
    <row r="21" spans="1:10" ht="23.25" customHeight="1">
      <c r="A21" s="559"/>
      <c r="B21" s="562"/>
      <c r="C21" s="565"/>
      <c r="D21" s="568"/>
      <c r="E21" s="571"/>
      <c r="F21" s="534"/>
      <c r="G21" s="534"/>
      <c r="H21" s="574"/>
      <c r="I21" s="577"/>
      <c r="J21" s="176"/>
    </row>
    <row r="22" spans="1:10" ht="23.25" customHeight="1">
      <c r="A22" s="559"/>
      <c r="B22" s="562"/>
      <c r="C22" s="565"/>
      <c r="D22" s="568"/>
      <c r="E22" s="571"/>
      <c r="F22" s="534"/>
      <c r="G22" s="534"/>
      <c r="H22" s="574"/>
      <c r="I22" s="577"/>
      <c r="J22" s="176"/>
    </row>
    <row r="23" spans="1:10" ht="23.25" customHeight="1" thickBot="1">
      <c r="A23" s="560"/>
      <c r="B23" s="563"/>
      <c r="C23" s="566"/>
      <c r="D23" s="569"/>
      <c r="E23" s="572"/>
      <c r="F23" s="535"/>
      <c r="G23" s="535"/>
      <c r="H23" s="575"/>
      <c r="I23" s="578"/>
      <c r="J23" s="176"/>
    </row>
    <row r="24" spans="1:10" ht="23.25" customHeight="1">
      <c r="A24" s="579">
        <v>3</v>
      </c>
      <c r="B24" s="561" t="s">
        <v>15</v>
      </c>
      <c r="C24" s="584" t="s">
        <v>12</v>
      </c>
      <c r="D24" s="567">
        <v>0.072</v>
      </c>
      <c r="E24" s="570">
        <v>44.4</v>
      </c>
      <c r="F24" s="533">
        <f>E24*D24</f>
        <v>3.1967999999999996</v>
      </c>
      <c r="G24" s="533">
        <f>F24*20/100</f>
        <v>0.6393599999999999</v>
      </c>
      <c r="H24" s="587">
        <f>G24+F24+0.01</f>
        <v>3.8461599999999994</v>
      </c>
      <c r="I24" s="576">
        <v>43745</v>
      </c>
      <c r="J24" s="176"/>
    </row>
    <row r="25" spans="1:10" ht="23.25" customHeight="1">
      <c r="A25" s="580"/>
      <c r="B25" s="582"/>
      <c r="C25" s="585"/>
      <c r="D25" s="568"/>
      <c r="E25" s="571"/>
      <c r="F25" s="534"/>
      <c r="G25" s="534"/>
      <c r="H25" s="588"/>
      <c r="I25" s="577"/>
      <c r="J25" s="176"/>
    </row>
    <row r="26" spans="1:10" ht="23.25" customHeight="1" thickBot="1">
      <c r="A26" s="581"/>
      <c r="B26" s="583"/>
      <c r="C26" s="586"/>
      <c r="D26" s="569"/>
      <c r="E26" s="572"/>
      <c r="F26" s="535"/>
      <c r="G26" s="535"/>
      <c r="H26" s="589"/>
      <c r="I26" s="578"/>
      <c r="J26" s="176"/>
    </row>
    <row r="27" spans="1:10" ht="23.25" customHeight="1">
      <c r="A27" s="590" t="s">
        <v>230</v>
      </c>
      <c r="B27" s="590"/>
      <c r="C27" s="590"/>
      <c r="D27" s="591"/>
      <c r="E27" s="591"/>
      <c r="F27" s="591"/>
      <c r="G27" s="591"/>
      <c r="H27" s="591"/>
      <c r="I27" s="191"/>
      <c r="J27" s="176"/>
    </row>
    <row r="28" spans="1:10" ht="23.25" customHeight="1">
      <c r="A28" s="177"/>
      <c r="B28" s="178"/>
      <c r="C28" s="178"/>
      <c r="D28" s="178"/>
      <c r="E28" s="178"/>
      <c r="F28" s="178"/>
      <c r="G28" s="548"/>
      <c r="H28" s="548"/>
      <c r="I28" s="548"/>
      <c r="J28" s="176"/>
    </row>
    <row r="29" spans="1:10" ht="23.25" customHeight="1">
      <c r="A29" s="177"/>
      <c r="B29" s="178"/>
      <c r="C29" s="178"/>
      <c r="D29" s="178"/>
      <c r="E29" s="178"/>
      <c r="F29" s="178"/>
      <c r="G29" s="182"/>
      <c r="H29" s="182"/>
      <c r="I29" s="182"/>
      <c r="J29" s="176"/>
    </row>
    <row r="30" spans="3:10" ht="23.25" customHeight="1">
      <c r="C30" s="179"/>
      <c r="D30" s="179"/>
      <c r="E30" s="179"/>
      <c r="F30" s="179"/>
      <c r="G30" s="179" t="s">
        <v>231</v>
      </c>
      <c r="H30" s="179"/>
      <c r="J30" s="176"/>
    </row>
    <row r="31" spans="1:10" ht="23.25" customHeight="1">
      <c r="A31" s="179"/>
      <c r="B31" s="179"/>
      <c r="C31" s="179"/>
      <c r="D31" s="179"/>
      <c r="E31" s="179"/>
      <c r="F31" s="179"/>
      <c r="G31" s="548" t="s">
        <v>215</v>
      </c>
      <c r="H31" s="548"/>
      <c r="I31" s="548"/>
      <c r="J31" s="176"/>
    </row>
    <row r="32" spans="1:10" ht="23.25" customHeight="1">
      <c r="A32" s="180"/>
      <c r="B32" s="180"/>
      <c r="C32" s="180"/>
      <c r="D32" s="180"/>
      <c r="E32" s="180"/>
      <c r="F32" s="180"/>
      <c r="G32" s="548" t="s">
        <v>216</v>
      </c>
      <c r="H32" s="548"/>
      <c r="I32" s="548"/>
      <c r="J32" s="176"/>
    </row>
    <row r="33" spans="1:10" ht="23.25" customHeight="1">
      <c r="A33" s="180"/>
      <c r="B33" s="180"/>
      <c r="C33" s="180"/>
      <c r="D33" s="180"/>
      <c r="E33" s="180"/>
      <c r="F33" s="180"/>
      <c r="G33" s="548" t="s">
        <v>217</v>
      </c>
      <c r="H33" s="548"/>
      <c r="I33" s="548"/>
      <c r="J33" s="176"/>
    </row>
    <row r="34" spans="1:10" ht="23.25" customHeight="1">
      <c r="A34" s="179"/>
      <c r="B34" s="179"/>
      <c r="C34" s="179"/>
      <c r="D34" s="179"/>
      <c r="E34" s="179"/>
      <c r="F34" s="179"/>
      <c r="G34" s="548" t="s">
        <v>321</v>
      </c>
      <c r="H34" s="548"/>
      <c r="I34" s="548"/>
      <c r="J34" s="176"/>
    </row>
    <row r="35" spans="1:10" ht="23.2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6"/>
    </row>
    <row r="36" spans="1:10" ht="23.25" customHeight="1">
      <c r="A36" s="526" t="s">
        <v>16</v>
      </c>
      <c r="B36" s="526"/>
      <c r="C36" s="526"/>
      <c r="D36" s="526"/>
      <c r="E36" s="526"/>
      <c r="F36" s="526"/>
      <c r="G36" s="526"/>
      <c r="H36" s="526"/>
      <c r="I36" s="526"/>
      <c r="J36" s="176"/>
    </row>
    <row r="37" spans="1:10" ht="23.25" customHeight="1">
      <c r="A37" s="526" t="s">
        <v>232</v>
      </c>
      <c r="B37" s="526"/>
      <c r="C37" s="526"/>
      <c r="D37" s="526"/>
      <c r="E37" s="526"/>
      <c r="F37" s="526"/>
      <c r="G37" s="526"/>
      <c r="H37" s="526"/>
      <c r="I37" s="526"/>
      <c r="J37" s="176"/>
    </row>
    <row r="38" spans="1:10" ht="23.25" customHeight="1">
      <c r="A38" s="527" t="s">
        <v>220</v>
      </c>
      <c r="B38" s="527"/>
      <c r="C38" s="527"/>
      <c r="D38" s="527"/>
      <c r="E38" s="527"/>
      <c r="F38" s="527"/>
      <c r="G38" s="527"/>
      <c r="H38" s="527"/>
      <c r="I38" s="527"/>
      <c r="J38" s="176"/>
    </row>
    <row r="39" spans="1:10" ht="23.25" customHeight="1">
      <c r="A39" s="527" t="s">
        <v>233</v>
      </c>
      <c r="B39" s="527"/>
      <c r="C39" s="527"/>
      <c r="D39" s="527"/>
      <c r="E39" s="527"/>
      <c r="F39" s="527"/>
      <c r="G39" s="527"/>
      <c r="H39" s="527"/>
      <c r="I39" s="527"/>
      <c r="J39" s="176"/>
    </row>
    <row r="40" spans="1:10" ht="23.25" customHeight="1">
      <c r="A40" s="178" t="s">
        <v>222</v>
      </c>
      <c r="B40" s="179"/>
      <c r="C40" s="179"/>
      <c r="D40" s="179"/>
      <c r="E40" s="179"/>
      <c r="F40" s="179"/>
      <c r="G40" s="179"/>
      <c r="H40" s="179"/>
      <c r="I40" s="178"/>
      <c r="J40" s="176"/>
    </row>
    <row r="41" spans="1:10" ht="23.25" customHeight="1">
      <c r="A41" s="550" t="s">
        <v>223</v>
      </c>
      <c r="B41" s="550"/>
      <c r="C41" s="551" t="s">
        <v>224</v>
      </c>
      <c r="D41" s="551"/>
      <c r="E41" s="551"/>
      <c r="F41" s="551"/>
      <c r="G41" s="551"/>
      <c r="H41" s="551"/>
      <c r="I41" s="551"/>
      <c r="J41" s="176"/>
    </row>
    <row r="42" spans="1:10" ht="23.25" customHeight="1">
      <c r="A42" s="181"/>
      <c r="B42" s="181"/>
      <c r="C42" s="551"/>
      <c r="D42" s="551"/>
      <c r="E42" s="551"/>
      <c r="F42" s="551"/>
      <c r="G42" s="551"/>
      <c r="H42" s="551"/>
      <c r="I42" s="551"/>
      <c r="J42" s="176"/>
    </row>
    <row r="43" spans="1:10" ht="23.25" customHeight="1">
      <c r="A43" s="181"/>
      <c r="B43" s="181"/>
      <c r="C43" s="553" t="s">
        <v>225</v>
      </c>
      <c r="D43" s="553"/>
      <c r="E43" s="553"/>
      <c r="F43" s="553"/>
      <c r="G43" s="553"/>
      <c r="H43" s="553"/>
      <c r="I43" s="553"/>
      <c r="J43" s="176"/>
    </row>
    <row r="44" spans="1:10" ht="30.75" customHeight="1" thickBot="1">
      <c r="A44" s="182"/>
      <c r="B44" s="182"/>
      <c r="C44" s="553"/>
      <c r="D44" s="553"/>
      <c r="E44" s="553"/>
      <c r="F44" s="553"/>
      <c r="G44" s="553"/>
      <c r="H44" s="553"/>
      <c r="I44" s="553"/>
      <c r="J44" s="176"/>
    </row>
    <row r="45" spans="1:10" ht="23.25" customHeight="1">
      <c r="A45" s="592" t="s">
        <v>17</v>
      </c>
      <c r="B45" s="594" t="s">
        <v>18</v>
      </c>
      <c r="C45" s="594" t="s">
        <v>19</v>
      </c>
      <c r="D45" s="192">
        <v>4.31</v>
      </c>
      <c r="E45" s="594" t="s">
        <v>20</v>
      </c>
      <c r="F45" s="594" t="s">
        <v>21</v>
      </c>
      <c r="G45" s="594" t="s">
        <v>6</v>
      </c>
      <c r="H45" s="596" t="s">
        <v>22</v>
      </c>
      <c r="I45" s="598" t="s">
        <v>8</v>
      </c>
      <c r="J45" s="176"/>
    </row>
    <row r="46" spans="1:10" ht="51.75" customHeight="1" thickBot="1">
      <c r="A46" s="593"/>
      <c r="B46" s="595"/>
      <c r="C46" s="595"/>
      <c r="D46" s="193" t="s">
        <v>234</v>
      </c>
      <c r="E46" s="595"/>
      <c r="F46" s="595"/>
      <c r="G46" s="595"/>
      <c r="H46" s="597"/>
      <c r="I46" s="599"/>
      <c r="J46" s="176"/>
    </row>
    <row r="47" spans="1:10" ht="30" customHeight="1" thickBot="1">
      <c r="A47" s="194">
        <v>1</v>
      </c>
      <c r="B47" s="195" t="s">
        <v>23</v>
      </c>
      <c r="C47" s="196" t="s">
        <v>24</v>
      </c>
      <c r="D47" s="196">
        <v>0.072</v>
      </c>
      <c r="E47" s="196">
        <v>13.3</v>
      </c>
      <c r="F47" s="197">
        <f>E47*D47</f>
        <v>0.9576</v>
      </c>
      <c r="G47" s="197">
        <f>F47*20/100</f>
        <v>0.19152000000000002</v>
      </c>
      <c r="H47" s="198">
        <f>G47+F47-0.01</f>
        <v>1.13912</v>
      </c>
      <c r="I47" s="199">
        <v>43745</v>
      </c>
      <c r="J47" s="176"/>
    </row>
    <row r="48" spans="1:10" ht="40.5" customHeight="1">
      <c r="A48" s="579">
        <v>2</v>
      </c>
      <c r="B48" s="200" t="s">
        <v>25</v>
      </c>
      <c r="C48" s="201"/>
      <c r="D48" s="202"/>
      <c r="E48" s="203"/>
      <c r="F48" s="204"/>
      <c r="G48" s="205"/>
      <c r="H48" s="206"/>
      <c r="I48" s="207"/>
      <c r="J48" s="176"/>
    </row>
    <row r="49" spans="1:10" ht="23.25" customHeight="1">
      <c r="A49" s="580"/>
      <c r="B49" s="208" t="s">
        <v>26</v>
      </c>
      <c r="C49" s="600" t="s">
        <v>27</v>
      </c>
      <c r="D49" s="209">
        <v>0.072</v>
      </c>
      <c r="E49" s="209">
        <v>7.2</v>
      </c>
      <c r="F49" s="210">
        <f aca="true" t="shared" si="0" ref="F49:F58">E49*D49</f>
        <v>0.5184</v>
      </c>
      <c r="G49" s="210">
        <f>F49*20/100</f>
        <v>0.10367999999999998</v>
      </c>
      <c r="H49" s="211">
        <f>G49+F49</f>
        <v>0.62208</v>
      </c>
      <c r="I49" s="212">
        <v>43745</v>
      </c>
      <c r="J49" s="176"/>
    </row>
    <row r="50" spans="1:10" ht="23.25" customHeight="1">
      <c r="A50" s="580"/>
      <c r="B50" s="208" t="s">
        <v>28</v>
      </c>
      <c r="C50" s="600"/>
      <c r="D50" s="209">
        <v>0.072</v>
      </c>
      <c r="E50" s="209">
        <v>15</v>
      </c>
      <c r="F50" s="210">
        <f t="shared" si="0"/>
        <v>1.0799999999999998</v>
      </c>
      <c r="G50" s="210">
        <f aca="true" t="shared" si="1" ref="G50:G57">F50*20/100</f>
        <v>0.21599999999999997</v>
      </c>
      <c r="H50" s="211">
        <f>G50+F50</f>
        <v>1.2959999999999998</v>
      </c>
      <c r="I50" s="212">
        <v>43745</v>
      </c>
      <c r="J50" s="176"/>
    </row>
    <row r="51" spans="1:10" ht="23.25" customHeight="1">
      <c r="A51" s="580"/>
      <c r="B51" s="208" t="s">
        <v>29</v>
      </c>
      <c r="C51" s="518"/>
      <c r="D51" s="209">
        <v>0.072</v>
      </c>
      <c r="E51" s="209">
        <v>24</v>
      </c>
      <c r="F51" s="210">
        <f t="shared" si="0"/>
        <v>1.7279999999999998</v>
      </c>
      <c r="G51" s="210">
        <f t="shared" si="1"/>
        <v>0.34559999999999996</v>
      </c>
      <c r="H51" s="211">
        <f>G51+F51</f>
        <v>2.0736</v>
      </c>
      <c r="I51" s="212">
        <v>43745</v>
      </c>
      <c r="J51" s="176"/>
    </row>
    <row r="52" spans="1:10" ht="23.25" customHeight="1">
      <c r="A52" s="580"/>
      <c r="B52" s="208" t="s">
        <v>30</v>
      </c>
      <c r="C52" s="601" t="s">
        <v>31</v>
      </c>
      <c r="D52" s="209">
        <v>0.072</v>
      </c>
      <c r="E52" s="209">
        <v>16.8</v>
      </c>
      <c r="F52" s="210">
        <f t="shared" si="0"/>
        <v>1.2096</v>
      </c>
      <c r="G52" s="210">
        <f t="shared" si="1"/>
        <v>0.24192</v>
      </c>
      <c r="H52" s="211">
        <f>G52+F52-0.01</f>
        <v>1.44152</v>
      </c>
      <c r="I52" s="212">
        <v>43745</v>
      </c>
      <c r="J52" s="176"/>
    </row>
    <row r="53" spans="1:10" ht="23.25" customHeight="1" thickBot="1">
      <c r="A53" s="581"/>
      <c r="B53" s="213" t="s">
        <v>32</v>
      </c>
      <c r="C53" s="602"/>
      <c r="D53" s="214">
        <v>0.072</v>
      </c>
      <c r="E53" s="214">
        <v>24</v>
      </c>
      <c r="F53" s="215">
        <f t="shared" si="0"/>
        <v>1.7279999999999998</v>
      </c>
      <c r="G53" s="215">
        <f t="shared" si="1"/>
        <v>0.34559999999999996</v>
      </c>
      <c r="H53" s="216">
        <f>G53+F53-0.01</f>
        <v>2.0636</v>
      </c>
      <c r="I53" s="217">
        <v>43745</v>
      </c>
      <c r="J53" s="176"/>
    </row>
    <row r="54" spans="1:10" ht="33.75" customHeight="1" thickBot="1">
      <c r="A54" s="194">
        <v>3</v>
      </c>
      <c r="B54" s="218" t="s">
        <v>235</v>
      </c>
      <c r="C54" s="196" t="s">
        <v>236</v>
      </c>
      <c r="D54" s="196">
        <v>0.072</v>
      </c>
      <c r="E54" s="196">
        <v>12</v>
      </c>
      <c r="F54" s="197">
        <f t="shared" si="0"/>
        <v>0.8639999999999999</v>
      </c>
      <c r="G54" s="197">
        <f t="shared" si="1"/>
        <v>0.17279999999999998</v>
      </c>
      <c r="H54" s="198">
        <f>F54+G54</f>
        <v>1.0368</v>
      </c>
      <c r="I54" s="199">
        <v>43745</v>
      </c>
      <c r="J54" s="176"/>
    </row>
    <row r="55" spans="1:10" ht="43.5" customHeight="1" thickBot="1">
      <c r="A55" s="603">
        <v>4</v>
      </c>
      <c r="B55" s="219" t="s">
        <v>33</v>
      </c>
      <c r="C55" s="600" t="s">
        <v>34</v>
      </c>
      <c r="D55" s="174">
        <v>0.072</v>
      </c>
      <c r="E55" s="174">
        <v>4.8</v>
      </c>
      <c r="F55" s="220">
        <f t="shared" si="0"/>
        <v>0.34559999999999996</v>
      </c>
      <c r="G55" s="220">
        <f t="shared" si="1"/>
        <v>0.06911999999999999</v>
      </c>
      <c r="H55" s="221">
        <f>F55+G55</f>
        <v>0.41472</v>
      </c>
      <c r="I55" s="222">
        <v>43745</v>
      </c>
      <c r="J55" s="176"/>
    </row>
    <row r="56" spans="1:10" ht="23.25" customHeight="1" thickBot="1">
      <c r="A56" s="580"/>
      <c r="B56" s="208" t="s">
        <v>35</v>
      </c>
      <c r="C56" s="600"/>
      <c r="D56" s="209">
        <v>0.072</v>
      </c>
      <c r="E56" s="223">
        <v>10.8</v>
      </c>
      <c r="F56" s="224">
        <f t="shared" si="0"/>
        <v>0.7776</v>
      </c>
      <c r="G56" s="224">
        <f t="shared" si="1"/>
        <v>0.15552</v>
      </c>
      <c r="H56" s="211">
        <f>F56+G56</f>
        <v>0.93312</v>
      </c>
      <c r="I56" s="199">
        <v>43745</v>
      </c>
      <c r="J56" s="176"/>
    </row>
    <row r="57" spans="1:10" ht="55.5" customHeight="1" thickBot="1">
      <c r="A57" s="604"/>
      <c r="B57" s="225" t="s">
        <v>36</v>
      </c>
      <c r="C57" s="600"/>
      <c r="D57" s="173">
        <v>0.072</v>
      </c>
      <c r="E57" s="173">
        <v>15</v>
      </c>
      <c r="F57" s="226">
        <f t="shared" si="0"/>
        <v>1.0799999999999998</v>
      </c>
      <c r="G57" s="226">
        <f t="shared" si="1"/>
        <v>0.21599999999999997</v>
      </c>
      <c r="H57" s="227">
        <f>G57+F57</f>
        <v>1.2959999999999998</v>
      </c>
      <c r="I57" s="199">
        <v>43745</v>
      </c>
      <c r="J57" s="176"/>
    </row>
    <row r="58" spans="1:10" ht="23.25" customHeight="1">
      <c r="A58" s="558">
        <v>5</v>
      </c>
      <c r="B58" s="605" t="s">
        <v>237</v>
      </c>
      <c r="C58" s="594" t="s">
        <v>37</v>
      </c>
      <c r="D58" s="594">
        <v>0.072</v>
      </c>
      <c r="E58" s="594">
        <v>30</v>
      </c>
      <c r="F58" s="606">
        <f t="shared" si="0"/>
        <v>2.1599999999999997</v>
      </c>
      <c r="G58" s="608">
        <f>F58*20/100</f>
        <v>0.43199999999999994</v>
      </c>
      <c r="H58" s="609">
        <f>G58+F58</f>
        <v>2.5919999999999996</v>
      </c>
      <c r="I58" s="576">
        <v>43745</v>
      </c>
      <c r="J58" s="176"/>
    </row>
    <row r="59" spans="1:10" ht="51" customHeight="1" thickBot="1">
      <c r="A59" s="559"/>
      <c r="B59" s="562"/>
      <c r="C59" s="600"/>
      <c r="D59" s="600"/>
      <c r="E59" s="600"/>
      <c r="F59" s="607"/>
      <c r="G59" s="607"/>
      <c r="H59" s="610"/>
      <c r="I59" s="577"/>
      <c r="J59" s="176"/>
    </row>
    <row r="60" spans="1:10" ht="23.25" customHeight="1">
      <c r="A60" s="579">
        <v>6</v>
      </c>
      <c r="B60" s="561" t="s">
        <v>38</v>
      </c>
      <c r="C60" s="614" t="s">
        <v>39</v>
      </c>
      <c r="D60" s="617">
        <v>0.072</v>
      </c>
      <c r="E60" s="617">
        <v>43.2</v>
      </c>
      <c r="F60" s="618">
        <f>E60*D60</f>
        <v>3.1104</v>
      </c>
      <c r="G60" s="606">
        <f>F60*20/100</f>
        <v>0.62208</v>
      </c>
      <c r="H60" s="621">
        <f>G60+F60</f>
        <v>3.73248</v>
      </c>
      <c r="I60" s="624">
        <v>43745</v>
      </c>
      <c r="J60" s="176"/>
    </row>
    <row r="61" spans="1:10" ht="23.25" customHeight="1">
      <c r="A61" s="580"/>
      <c r="B61" s="582"/>
      <c r="C61" s="615"/>
      <c r="D61" s="601"/>
      <c r="E61" s="601"/>
      <c r="F61" s="619"/>
      <c r="G61" s="612"/>
      <c r="H61" s="623"/>
      <c r="I61" s="625"/>
      <c r="J61" s="176"/>
    </row>
    <row r="62" spans="1:10" ht="1.5" customHeight="1" thickBot="1">
      <c r="A62" s="581"/>
      <c r="B62" s="583"/>
      <c r="C62" s="616"/>
      <c r="D62" s="602"/>
      <c r="E62" s="602"/>
      <c r="F62" s="620"/>
      <c r="G62" s="613"/>
      <c r="H62" s="622"/>
      <c r="I62" s="626"/>
      <c r="J62" s="176"/>
    </row>
    <row r="63" spans="1:10" ht="23.25" customHeight="1">
      <c r="A63" s="603">
        <v>7</v>
      </c>
      <c r="B63" s="627" t="s">
        <v>40</v>
      </c>
      <c r="C63" s="600" t="s">
        <v>41</v>
      </c>
      <c r="D63" s="518">
        <v>0.072</v>
      </c>
      <c r="E63" s="518">
        <v>20</v>
      </c>
      <c r="F63" s="518">
        <f>E63*D63</f>
        <v>1.44</v>
      </c>
      <c r="G63" s="611">
        <f>F63*20/100</f>
        <v>0.288</v>
      </c>
      <c r="H63" s="629">
        <f>G63+F63</f>
        <v>1.728</v>
      </c>
      <c r="I63" s="577">
        <v>43745</v>
      </c>
      <c r="J63" s="176"/>
    </row>
    <row r="64" spans="1:10" ht="23.25" customHeight="1">
      <c r="A64" s="580"/>
      <c r="B64" s="582"/>
      <c r="C64" s="600"/>
      <c r="D64" s="601"/>
      <c r="E64" s="601"/>
      <c r="F64" s="601"/>
      <c r="G64" s="612"/>
      <c r="H64" s="623"/>
      <c r="I64" s="577"/>
      <c r="J64" s="176"/>
    </row>
    <row r="65" spans="1:10" ht="23.25" customHeight="1" thickBot="1">
      <c r="A65" s="581"/>
      <c r="B65" s="583"/>
      <c r="C65" s="595"/>
      <c r="D65" s="602"/>
      <c r="E65" s="602"/>
      <c r="F65" s="602"/>
      <c r="G65" s="613"/>
      <c r="H65" s="622"/>
      <c r="I65" s="578"/>
      <c r="J65" s="176"/>
    </row>
    <row r="66" spans="1:10" ht="23.25" customHeight="1" thickBot="1">
      <c r="A66" s="579">
        <v>8</v>
      </c>
      <c r="B66" s="561" t="s">
        <v>42</v>
      </c>
      <c r="C66" s="617" t="s">
        <v>43</v>
      </c>
      <c r="D66" s="617">
        <v>0.072</v>
      </c>
      <c r="E66" s="617">
        <v>48.6</v>
      </c>
      <c r="F66" s="618">
        <f>E66*D66</f>
        <v>3.4991999999999996</v>
      </c>
      <c r="G66" s="606">
        <f>F66*20/100</f>
        <v>0.6998399999999999</v>
      </c>
      <c r="H66" s="621">
        <f>G66+F66</f>
        <v>4.199039999999999</v>
      </c>
      <c r="I66" s="199">
        <v>43709</v>
      </c>
      <c r="J66" s="176"/>
    </row>
    <row r="67" spans="1:10" ht="23.25" customHeight="1" thickBot="1">
      <c r="A67" s="581"/>
      <c r="B67" s="583"/>
      <c r="C67" s="602"/>
      <c r="D67" s="602"/>
      <c r="E67" s="602"/>
      <c r="F67" s="620"/>
      <c r="G67" s="613"/>
      <c r="H67" s="622"/>
      <c r="I67" s="217">
        <v>43745</v>
      </c>
      <c r="J67" s="176"/>
    </row>
    <row r="68" spans="1:10" ht="23.25" customHeight="1">
      <c r="A68" s="558">
        <v>9</v>
      </c>
      <c r="B68" s="605" t="s">
        <v>44</v>
      </c>
      <c r="C68" s="594" t="s">
        <v>43</v>
      </c>
      <c r="D68" s="594">
        <v>0.072</v>
      </c>
      <c r="E68" s="594">
        <v>67.8</v>
      </c>
      <c r="F68" s="608">
        <f>E68*D68</f>
        <v>4.8816</v>
      </c>
      <c r="G68" s="608">
        <f>F68*20/100</f>
        <v>0.9763199999999999</v>
      </c>
      <c r="H68" s="609">
        <f>G68+F68</f>
        <v>5.85792</v>
      </c>
      <c r="I68" s="576">
        <v>43745</v>
      </c>
      <c r="J68" s="176"/>
    </row>
    <row r="69" spans="1:10" ht="23.25" customHeight="1" thickBot="1">
      <c r="A69" s="635"/>
      <c r="B69" s="628"/>
      <c r="C69" s="628"/>
      <c r="D69" s="628"/>
      <c r="E69" s="628"/>
      <c r="F69" s="628"/>
      <c r="G69" s="628"/>
      <c r="H69" s="630"/>
      <c r="I69" s="631"/>
      <c r="J69" s="175"/>
    </row>
    <row r="70" spans="1:10" ht="32.25" customHeight="1">
      <c r="A70" s="579">
        <v>10</v>
      </c>
      <c r="B70" s="203" t="s">
        <v>45</v>
      </c>
      <c r="C70" s="632" t="s">
        <v>46</v>
      </c>
      <c r="D70" s="203"/>
      <c r="E70" s="203"/>
      <c r="F70" s="205"/>
      <c r="G70" s="205"/>
      <c r="H70" s="206"/>
      <c r="I70" s="207"/>
      <c r="J70" s="175"/>
    </row>
    <row r="71" spans="1:10" ht="23.25" customHeight="1">
      <c r="A71" s="580"/>
      <c r="B71" s="228" t="s">
        <v>47</v>
      </c>
      <c r="C71" s="633"/>
      <c r="D71" s="601">
        <v>0.072</v>
      </c>
      <c r="E71" s="183">
        <v>3.6</v>
      </c>
      <c r="F71" s="229">
        <f>D71*E71</f>
        <v>0.2592</v>
      </c>
      <c r="G71" s="229">
        <f>F71*20/100</f>
        <v>0.05183999999999999</v>
      </c>
      <c r="H71" s="230">
        <f>G71+F71</f>
        <v>0.31104</v>
      </c>
      <c r="I71" s="212">
        <v>43745</v>
      </c>
      <c r="J71" s="175"/>
    </row>
    <row r="72" spans="1:10" ht="23.25" customHeight="1">
      <c r="A72" s="580"/>
      <c r="B72" s="228" t="s">
        <v>48</v>
      </c>
      <c r="C72" s="633"/>
      <c r="D72" s="601"/>
      <c r="E72" s="183">
        <v>2.4</v>
      </c>
      <c r="F72" s="229">
        <f>E72*D71</f>
        <v>0.17279999999999998</v>
      </c>
      <c r="G72" s="229">
        <f>F72*20/100</f>
        <v>0.034559999999999994</v>
      </c>
      <c r="H72" s="230">
        <f>G72+F72</f>
        <v>0.20736</v>
      </c>
      <c r="I72" s="212">
        <v>43745</v>
      </c>
      <c r="J72" s="175"/>
    </row>
    <row r="73" spans="1:10" ht="23.25" customHeight="1" thickBot="1">
      <c r="A73" s="581"/>
      <c r="B73" s="231" t="s">
        <v>49</v>
      </c>
      <c r="C73" s="634"/>
      <c r="D73" s="602"/>
      <c r="E73" s="193">
        <v>3.6</v>
      </c>
      <c r="F73" s="232">
        <f>E73*D71</f>
        <v>0.2592</v>
      </c>
      <c r="G73" s="232">
        <f>F73*20/100</f>
        <v>0.05183999999999999</v>
      </c>
      <c r="H73" s="233">
        <f>G73+F73</f>
        <v>0.31104</v>
      </c>
      <c r="I73" s="212">
        <v>43745</v>
      </c>
      <c r="J73" s="175"/>
    </row>
    <row r="74" spans="1:10" ht="23.25" customHeight="1">
      <c r="A74" s="636">
        <v>11</v>
      </c>
      <c r="B74" s="639" t="s">
        <v>50</v>
      </c>
      <c r="C74" s="642" t="s">
        <v>51</v>
      </c>
      <c r="D74" s="518">
        <v>0.072</v>
      </c>
      <c r="E74" s="518">
        <v>4.8</v>
      </c>
      <c r="F74" s="611">
        <f>E74*D74</f>
        <v>0.34559999999999996</v>
      </c>
      <c r="G74" s="611">
        <f>F74*20/100</f>
        <v>0.06911999999999999</v>
      </c>
      <c r="H74" s="629">
        <f>G74+F74+0.01</f>
        <v>0.42472</v>
      </c>
      <c r="I74" s="576">
        <v>43745</v>
      </c>
      <c r="J74" s="175"/>
    </row>
    <row r="75" spans="1:10" ht="23.25" customHeight="1">
      <c r="A75" s="637"/>
      <c r="B75" s="640"/>
      <c r="C75" s="643"/>
      <c r="D75" s="601"/>
      <c r="E75" s="601"/>
      <c r="F75" s="612"/>
      <c r="G75" s="612"/>
      <c r="H75" s="623"/>
      <c r="I75" s="577"/>
      <c r="J75" s="175"/>
    </row>
    <row r="76" spans="1:10" ht="13.5" customHeight="1" thickBot="1">
      <c r="A76" s="637"/>
      <c r="B76" s="640"/>
      <c r="C76" s="643"/>
      <c r="D76" s="601"/>
      <c r="E76" s="601"/>
      <c r="F76" s="612"/>
      <c r="G76" s="612"/>
      <c r="H76" s="623"/>
      <c r="I76" s="577"/>
      <c r="J76" s="175"/>
    </row>
    <row r="77" spans="1:10" ht="23.25" customHeight="1" hidden="1" thickBot="1">
      <c r="A77" s="638"/>
      <c r="B77" s="641"/>
      <c r="C77" s="644"/>
      <c r="D77" s="517"/>
      <c r="E77" s="517"/>
      <c r="F77" s="645"/>
      <c r="G77" s="645"/>
      <c r="H77" s="646"/>
      <c r="I77" s="577"/>
      <c r="J77" s="175"/>
    </row>
    <row r="78" spans="1:10" ht="23.25" customHeight="1">
      <c r="A78" s="647">
        <v>12</v>
      </c>
      <c r="B78" s="649" t="s">
        <v>238</v>
      </c>
      <c r="C78" s="652" t="s">
        <v>52</v>
      </c>
      <c r="D78" s="654"/>
      <c r="E78" s="656">
        <v>1</v>
      </c>
      <c r="F78" s="658">
        <v>5.63</v>
      </c>
      <c r="G78" s="658">
        <f>F78*20/100</f>
        <v>1.126</v>
      </c>
      <c r="H78" s="660">
        <f>G78+F78</f>
        <v>6.756</v>
      </c>
      <c r="I78" s="576">
        <v>43745</v>
      </c>
      <c r="J78" s="175"/>
    </row>
    <row r="79" spans="1:10" ht="23.25" customHeight="1" thickBot="1">
      <c r="A79" s="648"/>
      <c r="B79" s="650"/>
      <c r="C79" s="653"/>
      <c r="D79" s="655"/>
      <c r="E79" s="657"/>
      <c r="F79" s="659"/>
      <c r="G79" s="659"/>
      <c r="H79" s="661"/>
      <c r="I79" s="578"/>
      <c r="J79" s="175"/>
    </row>
    <row r="80" spans="1:10" ht="23.25" customHeight="1">
      <c r="A80" s="648"/>
      <c r="B80" s="650"/>
      <c r="C80" s="234" t="s">
        <v>239</v>
      </c>
      <c r="D80" s="235"/>
      <c r="E80" s="662">
        <v>1</v>
      </c>
      <c r="F80" s="664">
        <v>0.26</v>
      </c>
      <c r="G80" s="658">
        <f>F80*20/100</f>
        <v>0.052000000000000005</v>
      </c>
      <c r="H80" s="660">
        <f>F80+G80+0.01</f>
        <v>0.322</v>
      </c>
      <c r="I80" s="576">
        <v>43745</v>
      </c>
      <c r="J80" s="175"/>
    </row>
    <row r="81" spans="1:10" ht="23.25" customHeight="1" thickBot="1">
      <c r="A81" s="236"/>
      <c r="B81" s="651"/>
      <c r="C81" s="237"/>
      <c r="D81" s="238"/>
      <c r="E81" s="663"/>
      <c r="F81" s="665"/>
      <c r="G81" s="659"/>
      <c r="H81" s="661"/>
      <c r="I81" s="578"/>
      <c r="J81" s="175"/>
    </row>
    <row r="82" spans="1:10" ht="23.25" customHeight="1" thickBot="1">
      <c r="A82" s="666">
        <v>13</v>
      </c>
      <c r="B82" s="667" t="s">
        <v>240</v>
      </c>
      <c r="C82" s="518"/>
      <c r="D82" s="669"/>
      <c r="E82" s="671"/>
      <c r="F82" s="673"/>
      <c r="G82" s="673"/>
      <c r="H82" s="629"/>
      <c r="I82" s="222">
        <v>43709</v>
      </c>
      <c r="J82" s="175"/>
    </row>
    <row r="83" spans="1:10" ht="23.25" customHeight="1" thickBot="1">
      <c r="A83" s="585"/>
      <c r="B83" s="668"/>
      <c r="C83" s="601"/>
      <c r="D83" s="670"/>
      <c r="E83" s="672"/>
      <c r="F83" s="674"/>
      <c r="G83" s="674"/>
      <c r="H83" s="623"/>
      <c r="I83" s="217"/>
      <c r="J83" s="175"/>
    </row>
    <row r="84" spans="1:10" ht="23.25" customHeight="1" thickBot="1">
      <c r="A84" s="585"/>
      <c r="B84" s="208" t="s">
        <v>241</v>
      </c>
      <c r="C84" s="600" t="s">
        <v>53</v>
      </c>
      <c r="D84" s="239">
        <v>0.072</v>
      </c>
      <c r="E84" s="240">
        <v>16.2</v>
      </c>
      <c r="F84" s="241">
        <v>2.17</v>
      </c>
      <c r="G84" s="241">
        <v>0.52</v>
      </c>
      <c r="H84" s="242">
        <v>2.61</v>
      </c>
      <c r="I84" s="217">
        <v>43745</v>
      </c>
      <c r="J84" s="175"/>
    </row>
    <row r="85" spans="1:10" ht="23.25" customHeight="1" thickBot="1">
      <c r="A85" s="586"/>
      <c r="B85" s="213" t="s">
        <v>242</v>
      </c>
      <c r="C85" s="595"/>
      <c r="D85" s="239">
        <v>0.072</v>
      </c>
      <c r="E85" s="243">
        <v>24.6</v>
      </c>
      <c r="F85" s="244">
        <v>2.94</v>
      </c>
      <c r="G85" s="244">
        <v>0.7</v>
      </c>
      <c r="H85" s="245">
        <v>3.52</v>
      </c>
      <c r="I85" s="217">
        <v>43745</v>
      </c>
      <c r="J85" s="175"/>
    </row>
    <row r="86" spans="1:10" ht="52.5" customHeight="1" thickBot="1">
      <c r="A86" s="195">
        <v>14</v>
      </c>
      <c r="B86" s="246" t="s">
        <v>54</v>
      </c>
      <c r="C86" s="196" t="s">
        <v>37</v>
      </c>
      <c r="D86" s="247">
        <v>0.072</v>
      </c>
      <c r="E86" s="248">
        <v>216</v>
      </c>
      <c r="F86" s="249">
        <f>E86*D86</f>
        <v>15.552</v>
      </c>
      <c r="G86" s="249">
        <f>F86*20/100</f>
        <v>3.1104</v>
      </c>
      <c r="H86" s="250">
        <f>G86+F86+0.01</f>
        <v>18.6724</v>
      </c>
      <c r="I86" s="217">
        <v>43745</v>
      </c>
      <c r="J86" s="175"/>
    </row>
    <row r="87" spans="1:10" ht="23.25" customHeight="1">
      <c r="A87" s="584">
        <v>15</v>
      </c>
      <c r="B87" s="561" t="s">
        <v>55</v>
      </c>
      <c r="C87" s="617" t="s">
        <v>37</v>
      </c>
      <c r="D87" s="677">
        <v>0.072</v>
      </c>
      <c r="E87" s="614">
        <v>49.2</v>
      </c>
      <c r="F87" s="680">
        <f>E87*D87</f>
        <v>3.5423999999999998</v>
      </c>
      <c r="G87" s="680">
        <f>F87*20/100</f>
        <v>0.70848</v>
      </c>
      <c r="H87" s="683">
        <f>G87+F87</f>
        <v>4.2508799999999995</v>
      </c>
      <c r="I87" s="576">
        <v>43745</v>
      </c>
      <c r="J87" s="175"/>
    </row>
    <row r="88" spans="1:10" ht="23.25" customHeight="1">
      <c r="A88" s="585"/>
      <c r="B88" s="582"/>
      <c r="C88" s="601"/>
      <c r="D88" s="678"/>
      <c r="E88" s="615"/>
      <c r="F88" s="681"/>
      <c r="G88" s="681"/>
      <c r="H88" s="684"/>
      <c r="I88" s="577"/>
      <c r="J88" s="175"/>
    </row>
    <row r="89" spans="1:10" ht="1.5" customHeight="1" thickBot="1">
      <c r="A89" s="675"/>
      <c r="B89" s="676"/>
      <c r="C89" s="517"/>
      <c r="D89" s="528"/>
      <c r="E89" s="679"/>
      <c r="F89" s="682"/>
      <c r="G89" s="682"/>
      <c r="H89" s="685"/>
      <c r="I89" s="577"/>
      <c r="J89" s="175"/>
    </row>
    <row r="90" spans="1:10" ht="23.25" customHeight="1">
      <c r="A90" s="579">
        <v>16</v>
      </c>
      <c r="B90" s="561" t="s">
        <v>56</v>
      </c>
      <c r="C90" s="617" t="s">
        <v>37</v>
      </c>
      <c r="D90" s="677">
        <f>D87</f>
        <v>0.072</v>
      </c>
      <c r="E90" s="614">
        <v>7.08</v>
      </c>
      <c r="F90" s="680">
        <f>E90*D90</f>
        <v>0.50976</v>
      </c>
      <c r="G90" s="680">
        <f>F90*20/100</f>
        <v>0.101952</v>
      </c>
      <c r="H90" s="683">
        <f>G90+F90</f>
        <v>0.611712</v>
      </c>
      <c r="I90" s="576">
        <v>43745</v>
      </c>
      <c r="J90" s="175"/>
    </row>
    <row r="91" spans="1:10" ht="23.25" customHeight="1">
      <c r="A91" s="580"/>
      <c r="B91" s="582"/>
      <c r="C91" s="601"/>
      <c r="D91" s="678"/>
      <c r="E91" s="615"/>
      <c r="F91" s="681"/>
      <c r="G91" s="681"/>
      <c r="H91" s="684"/>
      <c r="I91" s="577"/>
      <c r="J91" s="175"/>
    </row>
    <row r="92" spans="1:10" ht="1.5" customHeight="1" thickBot="1">
      <c r="A92" s="581"/>
      <c r="B92" s="583"/>
      <c r="C92" s="602"/>
      <c r="D92" s="686"/>
      <c r="E92" s="616"/>
      <c r="F92" s="687"/>
      <c r="G92" s="687"/>
      <c r="H92" s="688"/>
      <c r="I92" s="578"/>
      <c r="J92" s="175"/>
    </row>
    <row r="93" spans="1:10" ht="23.25" customHeight="1">
      <c r="A93" s="579">
        <v>17</v>
      </c>
      <c r="B93" s="561" t="s">
        <v>57</v>
      </c>
      <c r="C93" s="617" t="s">
        <v>37</v>
      </c>
      <c r="D93" s="677">
        <f>D90</f>
        <v>0.072</v>
      </c>
      <c r="E93" s="614">
        <v>9.24</v>
      </c>
      <c r="F93" s="680">
        <f>E93*D93</f>
        <v>0.66528</v>
      </c>
      <c r="G93" s="680">
        <f>F93*20/100</f>
        <v>0.133056</v>
      </c>
      <c r="H93" s="683">
        <f>G93+F93+0.01</f>
        <v>0.8083359999999999</v>
      </c>
      <c r="I93" s="576">
        <v>43745</v>
      </c>
      <c r="J93" s="175"/>
    </row>
    <row r="94" spans="1:10" ht="12" customHeight="1" thickBot="1">
      <c r="A94" s="581"/>
      <c r="B94" s="583"/>
      <c r="C94" s="602"/>
      <c r="D94" s="686"/>
      <c r="E94" s="616"/>
      <c r="F94" s="687"/>
      <c r="G94" s="687"/>
      <c r="H94" s="688"/>
      <c r="I94" s="578"/>
      <c r="J94" s="175"/>
    </row>
    <row r="95" spans="1:10" ht="29.25" customHeight="1" thickBot="1">
      <c r="A95" s="251">
        <v>18</v>
      </c>
      <c r="B95" s="252" t="s">
        <v>58</v>
      </c>
      <c r="C95" s="253" t="s">
        <v>51</v>
      </c>
      <c r="D95" s="254">
        <f>D93</f>
        <v>0.072</v>
      </c>
      <c r="E95" s="255">
        <v>126</v>
      </c>
      <c r="F95" s="256">
        <f>E95*D95</f>
        <v>9.072</v>
      </c>
      <c r="G95" s="256">
        <f aca="true" t="shared" si="2" ref="G95:G102">F95*20/100</f>
        <v>1.8144</v>
      </c>
      <c r="H95" s="257">
        <f>G95+F95</f>
        <v>10.886399999999998</v>
      </c>
      <c r="I95" s="222">
        <v>43745</v>
      </c>
      <c r="J95" s="175"/>
    </row>
    <row r="96" spans="1:10" ht="27.75" customHeight="1" thickBot="1">
      <c r="A96" s="195">
        <v>19</v>
      </c>
      <c r="B96" s="246" t="s">
        <v>59</v>
      </c>
      <c r="C96" s="196" t="s">
        <v>51</v>
      </c>
      <c r="D96" s="258">
        <f>D95</f>
        <v>0.072</v>
      </c>
      <c r="E96" s="248">
        <v>138</v>
      </c>
      <c r="F96" s="249">
        <f>E96*D96</f>
        <v>9.936</v>
      </c>
      <c r="G96" s="249">
        <f t="shared" si="2"/>
        <v>1.9872</v>
      </c>
      <c r="H96" s="250">
        <f>G96+F96</f>
        <v>11.9232</v>
      </c>
      <c r="I96" s="217">
        <v>43745</v>
      </c>
      <c r="J96" s="175"/>
    </row>
    <row r="97" spans="1:10" ht="23.25" customHeight="1" thickBot="1">
      <c r="A97" s="195">
        <v>20</v>
      </c>
      <c r="B97" s="246" t="s">
        <v>60</v>
      </c>
      <c r="C97" s="196" t="s">
        <v>61</v>
      </c>
      <c r="D97" s="258">
        <f>D96</f>
        <v>0.072</v>
      </c>
      <c r="E97" s="248">
        <v>94.2</v>
      </c>
      <c r="F97" s="249">
        <f>E97*D97</f>
        <v>6.7824</v>
      </c>
      <c r="G97" s="249">
        <f t="shared" si="2"/>
        <v>1.35648</v>
      </c>
      <c r="H97" s="250">
        <f>G97+F97-0.01</f>
        <v>8.12888</v>
      </c>
      <c r="I97" s="217">
        <v>43745</v>
      </c>
      <c r="J97" s="175"/>
    </row>
    <row r="98" spans="1:10" ht="54" customHeight="1" thickBot="1">
      <c r="A98" s="579">
        <v>21</v>
      </c>
      <c r="B98" s="259" t="s">
        <v>62</v>
      </c>
      <c r="C98" s="203"/>
      <c r="D98" s="260"/>
      <c r="E98" s="261"/>
      <c r="F98" s="262"/>
      <c r="G98" s="262"/>
      <c r="H98" s="263"/>
      <c r="I98" s="199"/>
      <c r="J98" s="175"/>
    </row>
    <row r="99" spans="1:10" ht="23.25" customHeight="1" thickBot="1">
      <c r="A99" s="580"/>
      <c r="B99" s="228" t="s">
        <v>63</v>
      </c>
      <c r="C99" s="600" t="s">
        <v>64</v>
      </c>
      <c r="D99" s="689">
        <v>0.072</v>
      </c>
      <c r="E99" s="264">
        <v>93</v>
      </c>
      <c r="F99" s="265">
        <f>E99*D99</f>
        <v>6.696</v>
      </c>
      <c r="G99" s="265">
        <f>F99*20/100</f>
        <v>1.3392</v>
      </c>
      <c r="H99" s="266">
        <f>G99+F99</f>
        <v>8.0352</v>
      </c>
      <c r="I99" s="217">
        <v>43745</v>
      </c>
      <c r="J99" s="175"/>
    </row>
    <row r="100" spans="1:10" ht="23.25" customHeight="1" thickBot="1">
      <c r="A100" s="580"/>
      <c r="B100" s="208" t="s">
        <v>65</v>
      </c>
      <c r="C100" s="600"/>
      <c r="D100" s="689"/>
      <c r="E100" s="264">
        <v>103.2</v>
      </c>
      <c r="F100" s="265">
        <f>E100*D99</f>
        <v>7.4304</v>
      </c>
      <c r="G100" s="265">
        <f t="shared" si="2"/>
        <v>1.48608</v>
      </c>
      <c r="H100" s="266">
        <f>G100+F100</f>
        <v>8.91648</v>
      </c>
      <c r="I100" s="217">
        <v>43745</v>
      </c>
      <c r="J100" s="175"/>
    </row>
    <row r="101" spans="1:10" ht="23.25" customHeight="1" thickBot="1">
      <c r="A101" s="580"/>
      <c r="B101" s="228" t="s">
        <v>66</v>
      </c>
      <c r="C101" s="600"/>
      <c r="D101" s="689"/>
      <c r="E101" s="264">
        <v>89.4</v>
      </c>
      <c r="F101" s="265">
        <f>E101*D99</f>
        <v>6.4368</v>
      </c>
      <c r="G101" s="265">
        <f t="shared" si="2"/>
        <v>1.2873599999999998</v>
      </c>
      <c r="H101" s="266">
        <f>G101+F101</f>
        <v>7.7241599999999995</v>
      </c>
      <c r="I101" s="217">
        <v>43745</v>
      </c>
      <c r="J101" s="175"/>
    </row>
    <row r="102" spans="1:10" ht="23.25" customHeight="1" thickBot="1">
      <c r="A102" s="581"/>
      <c r="B102" s="231" t="s">
        <v>67</v>
      </c>
      <c r="C102" s="595"/>
      <c r="D102" s="690"/>
      <c r="E102" s="267">
        <v>89.4</v>
      </c>
      <c r="F102" s="268">
        <f>E102*D99</f>
        <v>6.4368</v>
      </c>
      <c r="G102" s="268">
        <f t="shared" si="2"/>
        <v>1.2873599999999998</v>
      </c>
      <c r="H102" s="269">
        <f>G102+F102</f>
        <v>7.7241599999999995</v>
      </c>
      <c r="I102" s="217">
        <v>43745</v>
      </c>
      <c r="J102" s="175"/>
    </row>
    <row r="103" spans="1:10" ht="36.75" customHeight="1" thickBot="1">
      <c r="A103" s="579">
        <v>22</v>
      </c>
      <c r="B103" s="203" t="s">
        <v>68</v>
      </c>
      <c r="C103" s="270"/>
      <c r="D103" s="271"/>
      <c r="E103" s="272"/>
      <c r="F103" s="273"/>
      <c r="G103" s="273"/>
      <c r="H103" s="274"/>
      <c r="I103" s="199"/>
      <c r="J103" s="175"/>
    </row>
    <row r="104" spans="1:10" ht="23.25" customHeight="1" thickBot="1">
      <c r="A104" s="580"/>
      <c r="B104" s="228" t="s">
        <v>66</v>
      </c>
      <c r="C104" s="601" t="s">
        <v>69</v>
      </c>
      <c r="D104" s="678">
        <v>0.072</v>
      </c>
      <c r="E104" s="264">
        <v>45.6</v>
      </c>
      <c r="F104" s="265">
        <f>D104*E104</f>
        <v>3.2832</v>
      </c>
      <c r="G104" s="265">
        <f>F104*20/100</f>
        <v>0.65664</v>
      </c>
      <c r="H104" s="266">
        <f>G104+F104</f>
        <v>3.93984</v>
      </c>
      <c r="I104" s="217">
        <v>43745</v>
      </c>
      <c r="J104" s="175"/>
    </row>
    <row r="105" spans="1:10" ht="32.25" customHeight="1" thickBot="1">
      <c r="A105" s="580"/>
      <c r="B105" s="228" t="s">
        <v>70</v>
      </c>
      <c r="C105" s="601"/>
      <c r="D105" s="678"/>
      <c r="E105" s="264">
        <v>29.4</v>
      </c>
      <c r="F105" s="265">
        <f>D104*E105</f>
        <v>2.1167999999999996</v>
      </c>
      <c r="G105" s="265">
        <f>F105*20/100</f>
        <v>0.4233599999999999</v>
      </c>
      <c r="H105" s="266">
        <f>G105+F105</f>
        <v>2.5401599999999993</v>
      </c>
      <c r="I105" s="217">
        <v>43745</v>
      </c>
      <c r="J105" s="175"/>
    </row>
    <row r="106" spans="1:10" ht="23.25" customHeight="1" thickBot="1">
      <c r="A106" s="580"/>
      <c r="B106" s="228" t="s">
        <v>71</v>
      </c>
      <c r="C106" s="601"/>
      <c r="D106" s="678"/>
      <c r="E106" s="264">
        <v>22.8</v>
      </c>
      <c r="F106" s="265">
        <f>D104*E106</f>
        <v>1.6416</v>
      </c>
      <c r="G106" s="265">
        <f>F106*20/100</f>
        <v>0.32832</v>
      </c>
      <c r="H106" s="266">
        <f>G106+F106</f>
        <v>1.96992</v>
      </c>
      <c r="I106" s="217">
        <v>43745</v>
      </c>
      <c r="J106" s="175"/>
    </row>
    <row r="107" spans="1:10" ht="23.25" customHeight="1" thickBot="1">
      <c r="A107" s="580"/>
      <c r="B107" s="228" t="s">
        <v>67</v>
      </c>
      <c r="C107" s="601"/>
      <c r="D107" s="678"/>
      <c r="E107" s="264">
        <v>6.6</v>
      </c>
      <c r="F107" s="265">
        <f>D104*E107</f>
        <v>0.47519999999999996</v>
      </c>
      <c r="G107" s="265">
        <f>F107*20/100</f>
        <v>0.09504</v>
      </c>
      <c r="H107" s="266">
        <f>G107+F107</f>
        <v>0.57024</v>
      </c>
      <c r="I107" s="217">
        <v>43745</v>
      </c>
      <c r="J107" s="175"/>
    </row>
    <row r="108" spans="1:10" ht="23.25" customHeight="1" thickBot="1">
      <c r="A108" s="581"/>
      <c r="B108" s="231" t="s">
        <v>72</v>
      </c>
      <c r="C108" s="602"/>
      <c r="D108" s="686"/>
      <c r="E108" s="267">
        <v>4.2</v>
      </c>
      <c r="F108" s="268">
        <f>E108*D104</f>
        <v>0.3024</v>
      </c>
      <c r="G108" s="268">
        <f>F108*20/100</f>
        <v>0.06048</v>
      </c>
      <c r="H108" s="269">
        <f>G108+F108</f>
        <v>0.36288</v>
      </c>
      <c r="I108" s="217">
        <v>43745</v>
      </c>
      <c r="J108" s="175"/>
    </row>
    <row r="109" spans="1:10" ht="23.25" customHeight="1" thickBot="1">
      <c r="A109" s="579">
        <v>23</v>
      </c>
      <c r="B109" s="203" t="s">
        <v>73</v>
      </c>
      <c r="C109" s="201"/>
      <c r="D109" s="260"/>
      <c r="E109" s="275"/>
      <c r="F109" s="276"/>
      <c r="G109" s="276"/>
      <c r="H109" s="277"/>
      <c r="I109" s="217"/>
      <c r="J109" s="175"/>
    </row>
    <row r="110" spans="1:10" ht="23.25" customHeight="1" thickBot="1">
      <c r="A110" s="580"/>
      <c r="B110" s="228" t="s">
        <v>74</v>
      </c>
      <c r="C110" s="600" t="s">
        <v>51</v>
      </c>
      <c r="D110" s="528">
        <v>0.072</v>
      </c>
      <c r="E110" s="264">
        <v>20.4</v>
      </c>
      <c r="F110" s="265">
        <f>E110*D110</f>
        <v>1.4687999999999999</v>
      </c>
      <c r="G110" s="265">
        <f>F110*20/100</f>
        <v>0.29375999999999997</v>
      </c>
      <c r="H110" s="266">
        <f>G110+F110</f>
        <v>1.76256</v>
      </c>
      <c r="I110" s="217">
        <v>43745</v>
      </c>
      <c r="J110" s="175"/>
    </row>
    <row r="111" spans="1:10" ht="23.25" customHeight="1" thickBot="1">
      <c r="A111" s="580"/>
      <c r="B111" s="208" t="s">
        <v>75</v>
      </c>
      <c r="C111" s="600"/>
      <c r="D111" s="689"/>
      <c r="E111" s="264">
        <v>16.8</v>
      </c>
      <c r="F111" s="265">
        <f>E111*D110</f>
        <v>1.2096</v>
      </c>
      <c r="G111" s="265">
        <f aca="true" t="shared" si="3" ref="G111:G117">F111*20/100</f>
        <v>0.24192</v>
      </c>
      <c r="H111" s="266">
        <f aca="true" t="shared" si="4" ref="H111:H117">G111+F111</f>
        <v>1.45152</v>
      </c>
      <c r="I111" s="217">
        <v>43745</v>
      </c>
      <c r="J111" s="175"/>
    </row>
    <row r="112" spans="1:10" ht="23.25" customHeight="1" thickBot="1">
      <c r="A112" s="580"/>
      <c r="B112" s="208" t="s">
        <v>76</v>
      </c>
      <c r="C112" s="600"/>
      <c r="D112" s="689"/>
      <c r="E112" s="264">
        <v>3</v>
      </c>
      <c r="F112" s="265">
        <f>E112*D110</f>
        <v>0.21599999999999997</v>
      </c>
      <c r="G112" s="265">
        <f t="shared" si="3"/>
        <v>0.043199999999999995</v>
      </c>
      <c r="H112" s="266">
        <f t="shared" si="4"/>
        <v>0.2592</v>
      </c>
      <c r="I112" s="217">
        <v>43745</v>
      </c>
      <c r="J112" s="175"/>
    </row>
    <row r="113" spans="1:10" ht="23.25" customHeight="1" thickBot="1">
      <c r="A113" s="580"/>
      <c r="B113" s="208" t="s">
        <v>77</v>
      </c>
      <c r="C113" s="600"/>
      <c r="D113" s="689"/>
      <c r="E113" s="264">
        <v>8.4</v>
      </c>
      <c r="F113" s="265">
        <f>E113*D110</f>
        <v>0.6048</v>
      </c>
      <c r="G113" s="265">
        <f t="shared" si="3"/>
        <v>0.12096</v>
      </c>
      <c r="H113" s="266">
        <f t="shared" si="4"/>
        <v>0.72576</v>
      </c>
      <c r="I113" s="217">
        <v>43745</v>
      </c>
      <c r="J113" s="175"/>
    </row>
    <row r="114" spans="1:10" ht="23.25" customHeight="1" thickBot="1">
      <c r="A114" s="580"/>
      <c r="B114" s="228" t="s">
        <v>78</v>
      </c>
      <c r="C114" s="600"/>
      <c r="D114" s="689"/>
      <c r="E114" s="264">
        <v>13.2</v>
      </c>
      <c r="F114" s="265">
        <f>E114*D110</f>
        <v>0.9503999999999999</v>
      </c>
      <c r="G114" s="265">
        <f t="shared" si="3"/>
        <v>0.19008</v>
      </c>
      <c r="H114" s="266">
        <f t="shared" si="4"/>
        <v>1.14048</v>
      </c>
      <c r="I114" s="217">
        <v>43745</v>
      </c>
      <c r="J114" s="175"/>
    </row>
    <row r="115" spans="1:10" ht="23.25" customHeight="1" thickBot="1">
      <c r="A115" s="580"/>
      <c r="B115" s="228" t="s">
        <v>79</v>
      </c>
      <c r="C115" s="600"/>
      <c r="D115" s="689"/>
      <c r="E115" s="264">
        <v>17.4</v>
      </c>
      <c r="F115" s="265">
        <f>E115*D110</f>
        <v>1.2528</v>
      </c>
      <c r="G115" s="265">
        <f t="shared" si="3"/>
        <v>0.25055999999999995</v>
      </c>
      <c r="H115" s="266">
        <f t="shared" si="4"/>
        <v>1.5033599999999998</v>
      </c>
      <c r="I115" s="217">
        <v>43745</v>
      </c>
      <c r="J115" s="175"/>
    </row>
    <row r="116" spans="1:10" ht="23.25" customHeight="1" thickBot="1">
      <c r="A116" s="581"/>
      <c r="B116" s="213" t="s">
        <v>80</v>
      </c>
      <c r="C116" s="595"/>
      <c r="D116" s="690"/>
      <c r="E116" s="267">
        <v>8.4</v>
      </c>
      <c r="F116" s="268">
        <f>E116*D110</f>
        <v>0.6048</v>
      </c>
      <c r="G116" s="268">
        <f t="shared" si="3"/>
        <v>0.12096</v>
      </c>
      <c r="H116" s="269">
        <f t="shared" si="4"/>
        <v>0.72576</v>
      </c>
      <c r="I116" s="217">
        <v>43745</v>
      </c>
      <c r="J116" s="175"/>
    </row>
    <row r="117" spans="1:10" ht="27" customHeight="1" thickBot="1">
      <c r="A117" s="194">
        <v>24</v>
      </c>
      <c r="B117" s="246" t="s">
        <v>81</v>
      </c>
      <c r="C117" s="196" t="s">
        <v>82</v>
      </c>
      <c r="D117" s="258">
        <v>0.072</v>
      </c>
      <c r="E117" s="248">
        <v>20</v>
      </c>
      <c r="F117" s="249">
        <f>E117*D117</f>
        <v>1.44</v>
      </c>
      <c r="G117" s="249">
        <f t="shared" si="3"/>
        <v>0.288</v>
      </c>
      <c r="H117" s="436">
        <f t="shared" si="4"/>
        <v>1.728</v>
      </c>
      <c r="I117" s="217">
        <v>43745</v>
      </c>
      <c r="J117" s="175"/>
    </row>
    <row r="118" spans="1:10" ht="29.25" customHeight="1" thickBot="1">
      <c r="A118" s="579">
        <v>25</v>
      </c>
      <c r="B118" s="203" t="s">
        <v>83</v>
      </c>
      <c r="C118" s="270"/>
      <c r="D118" s="271"/>
      <c r="E118" s="275"/>
      <c r="F118" s="276"/>
      <c r="G118" s="276"/>
      <c r="H118" s="277"/>
      <c r="I118" s="217"/>
      <c r="J118" s="175"/>
    </row>
    <row r="119" spans="1:10" ht="23.25" customHeight="1" thickBot="1">
      <c r="A119" s="580"/>
      <c r="B119" s="228" t="s">
        <v>84</v>
      </c>
      <c r="C119" s="517" t="s">
        <v>53</v>
      </c>
      <c r="D119" s="528">
        <v>0.072</v>
      </c>
      <c r="E119" s="278">
        <v>97.8</v>
      </c>
      <c r="F119" s="279">
        <f>E119*D119</f>
        <v>7.041599999999999</v>
      </c>
      <c r="G119" s="279">
        <f>F119*20/100</f>
        <v>1.40832</v>
      </c>
      <c r="H119" s="280">
        <f>G119+F119-0.01</f>
        <v>8.439919999999999</v>
      </c>
      <c r="I119" s="217">
        <v>43745</v>
      </c>
      <c r="J119" s="175"/>
    </row>
    <row r="120" spans="1:10" ht="23.25" customHeight="1" thickBot="1">
      <c r="A120" s="581"/>
      <c r="B120" s="231" t="s">
        <v>85</v>
      </c>
      <c r="C120" s="595"/>
      <c r="D120" s="690"/>
      <c r="E120" s="281">
        <v>135</v>
      </c>
      <c r="F120" s="282">
        <f>D119*E120</f>
        <v>9.719999999999999</v>
      </c>
      <c r="G120" s="282">
        <f>F120*20/100</f>
        <v>1.9439999999999997</v>
      </c>
      <c r="H120" s="283">
        <f>G120+F120</f>
        <v>11.663999999999998</v>
      </c>
      <c r="I120" s="217">
        <v>43745</v>
      </c>
      <c r="J120" s="175"/>
    </row>
    <row r="121" spans="1:10" ht="31.5" customHeight="1" thickBot="1">
      <c r="A121" s="579">
        <v>26</v>
      </c>
      <c r="B121" s="203" t="s">
        <v>86</v>
      </c>
      <c r="C121" s="270"/>
      <c r="D121" s="260"/>
      <c r="E121" s="275"/>
      <c r="F121" s="276"/>
      <c r="G121" s="276"/>
      <c r="H121" s="277"/>
      <c r="I121" s="217"/>
      <c r="J121" s="175"/>
    </row>
    <row r="122" spans="1:10" ht="23.25" customHeight="1" thickBot="1">
      <c r="A122" s="580"/>
      <c r="B122" s="228" t="s">
        <v>87</v>
      </c>
      <c r="C122" s="601" t="s">
        <v>53</v>
      </c>
      <c r="D122" s="528">
        <v>0.072</v>
      </c>
      <c r="E122" s="278">
        <v>18.6</v>
      </c>
      <c r="F122" s="279">
        <f>E122*D122</f>
        <v>1.3392</v>
      </c>
      <c r="G122" s="279">
        <f>F122*20/100</f>
        <v>0.26783999999999997</v>
      </c>
      <c r="H122" s="280">
        <f>G122+F122+0.01</f>
        <v>1.61704</v>
      </c>
      <c r="I122" s="217">
        <v>43745</v>
      </c>
      <c r="J122" s="175"/>
    </row>
    <row r="123" spans="1:10" ht="23.25" customHeight="1" thickBot="1">
      <c r="A123" s="581"/>
      <c r="B123" s="231" t="s">
        <v>88</v>
      </c>
      <c r="C123" s="602"/>
      <c r="D123" s="690"/>
      <c r="E123" s="281">
        <v>30</v>
      </c>
      <c r="F123" s="282">
        <f>D122*E123</f>
        <v>2.1599999999999997</v>
      </c>
      <c r="G123" s="282">
        <f>F123*20/100</f>
        <v>0.43199999999999994</v>
      </c>
      <c r="H123" s="283">
        <f>G123+F123</f>
        <v>2.5919999999999996</v>
      </c>
      <c r="I123" s="217">
        <v>43745</v>
      </c>
      <c r="J123" s="175"/>
    </row>
    <row r="124" spans="1:10" ht="23.25" customHeight="1" thickBot="1">
      <c r="A124" s="194">
        <v>27</v>
      </c>
      <c r="B124" s="246" t="s">
        <v>89</v>
      </c>
      <c r="C124" s="196" t="s">
        <v>90</v>
      </c>
      <c r="D124" s="258">
        <v>0.072</v>
      </c>
      <c r="E124" s="248">
        <v>16.8</v>
      </c>
      <c r="F124" s="282">
        <f>D124*E124</f>
        <v>1.2096</v>
      </c>
      <c r="G124" s="249">
        <f>F124*20/100</f>
        <v>0.24192</v>
      </c>
      <c r="H124" s="250">
        <f>G124+F124-0.01</f>
        <v>1.44152</v>
      </c>
      <c r="I124" s="217">
        <v>43745</v>
      </c>
      <c r="J124" s="175"/>
    </row>
    <row r="125" spans="1:10" ht="66" customHeight="1" thickBot="1">
      <c r="A125" s="579">
        <v>29</v>
      </c>
      <c r="B125" s="203" t="s">
        <v>243</v>
      </c>
      <c r="C125" s="270"/>
      <c r="D125" s="284"/>
      <c r="E125" s="261"/>
      <c r="F125" s="276"/>
      <c r="G125" s="276"/>
      <c r="H125" s="277"/>
      <c r="I125" s="217"/>
      <c r="J125" s="175"/>
    </row>
    <row r="126" spans="1:10" ht="23.25" customHeight="1" thickBot="1">
      <c r="A126" s="580"/>
      <c r="B126" s="228" t="s">
        <v>91</v>
      </c>
      <c r="C126" s="601" t="s">
        <v>69</v>
      </c>
      <c r="D126" s="528">
        <v>0.072</v>
      </c>
      <c r="E126" s="278">
        <v>59.4</v>
      </c>
      <c r="F126" s="285">
        <f>D126*E126</f>
        <v>4.2768</v>
      </c>
      <c r="G126" s="279">
        <f>F126*20/100</f>
        <v>0.85536</v>
      </c>
      <c r="H126" s="280">
        <f>G126+F126</f>
        <v>5.13216</v>
      </c>
      <c r="I126" s="217">
        <v>43745</v>
      </c>
      <c r="J126" s="175"/>
    </row>
    <row r="127" spans="1:10" ht="23.25" customHeight="1" thickBot="1">
      <c r="A127" s="581"/>
      <c r="B127" s="231" t="s">
        <v>92</v>
      </c>
      <c r="C127" s="602"/>
      <c r="D127" s="690"/>
      <c r="E127" s="281">
        <v>74.4</v>
      </c>
      <c r="F127" s="286">
        <f>D126*E127</f>
        <v>5.3568</v>
      </c>
      <c r="G127" s="282">
        <f>F127*20/100</f>
        <v>1.0713599999999999</v>
      </c>
      <c r="H127" s="283">
        <f>G127+F127+0.01</f>
        <v>6.43816</v>
      </c>
      <c r="I127" s="217">
        <v>43745</v>
      </c>
      <c r="J127" s="175"/>
    </row>
    <row r="128" spans="1:10" ht="72.75" customHeight="1" thickBot="1">
      <c r="A128" s="666">
        <v>30</v>
      </c>
      <c r="B128" s="287" t="s">
        <v>208</v>
      </c>
      <c r="C128" s="174"/>
      <c r="D128" s="288"/>
      <c r="E128" s="289"/>
      <c r="F128" s="290"/>
      <c r="G128" s="290"/>
      <c r="H128" s="291"/>
      <c r="I128" s="217"/>
      <c r="J128" s="175"/>
    </row>
    <row r="129" spans="1:10" ht="23.25" customHeight="1" thickBot="1">
      <c r="A129" s="585"/>
      <c r="B129" s="228" t="s">
        <v>91</v>
      </c>
      <c r="C129" s="600" t="s">
        <v>69</v>
      </c>
      <c r="D129" s="528">
        <v>0.072</v>
      </c>
      <c r="E129" s="278">
        <v>63.6</v>
      </c>
      <c r="F129" s="285">
        <f>E129*D129</f>
        <v>4.5792</v>
      </c>
      <c r="G129" s="279">
        <f>F129*20/100</f>
        <v>0.91584</v>
      </c>
      <c r="H129" s="280">
        <f>G129+F129</f>
        <v>5.49504</v>
      </c>
      <c r="I129" s="217">
        <v>43745</v>
      </c>
      <c r="J129" s="175"/>
    </row>
    <row r="130" spans="1:10" ht="23.25" customHeight="1" thickBot="1">
      <c r="A130" s="675"/>
      <c r="B130" s="185" t="s">
        <v>92</v>
      </c>
      <c r="C130" s="600"/>
      <c r="D130" s="689"/>
      <c r="E130" s="292">
        <v>88.8</v>
      </c>
      <c r="F130" s="293">
        <f>E130*D129</f>
        <v>6.393599999999999</v>
      </c>
      <c r="G130" s="293">
        <f>F130*20/100</f>
        <v>1.2787199999999999</v>
      </c>
      <c r="H130" s="294">
        <f>G130+F130</f>
        <v>7.672319999999999</v>
      </c>
      <c r="I130" s="217">
        <v>43745</v>
      </c>
      <c r="J130" s="175"/>
    </row>
    <row r="131" spans="1:10" ht="40.5" customHeight="1" thickBot="1">
      <c r="A131" s="251">
        <v>31</v>
      </c>
      <c r="B131" s="296" t="s">
        <v>93</v>
      </c>
      <c r="C131" s="297" t="s">
        <v>53</v>
      </c>
      <c r="D131" s="691">
        <v>0.072</v>
      </c>
      <c r="E131" s="255">
        <v>34.8</v>
      </c>
      <c r="F131" s="256">
        <f>E131*D131</f>
        <v>2.5056</v>
      </c>
      <c r="G131" s="256">
        <f>F131*20/100</f>
        <v>0.5011199999999999</v>
      </c>
      <c r="H131" s="257">
        <f>G131+F131</f>
        <v>3.0067199999999996</v>
      </c>
      <c r="I131" s="217">
        <v>43745</v>
      </c>
      <c r="J131" s="175"/>
    </row>
    <row r="132" spans="1:10" ht="29.25" customHeight="1" thickBot="1">
      <c r="A132" s="195">
        <v>32</v>
      </c>
      <c r="B132" s="298" t="s">
        <v>94</v>
      </c>
      <c r="C132" s="299" t="s">
        <v>53</v>
      </c>
      <c r="D132" s="692"/>
      <c r="E132" s="248">
        <v>150</v>
      </c>
      <c r="F132" s="282">
        <f>D131*E132</f>
        <v>10.799999999999999</v>
      </c>
      <c r="G132" s="282">
        <f>F132*20/100</f>
        <v>2.1599999999999997</v>
      </c>
      <c r="H132" s="283">
        <f>G132+F132</f>
        <v>12.959999999999999</v>
      </c>
      <c r="I132" s="217">
        <v>43745</v>
      </c>
      <c r="J132" s="175"/>
    </row>
    <row r="133" spans="1:10" ht="23.25" customHeight="1" thickBot="1">
      <c r="A133" s="300"/>
      <c r="B133" s="301"/>
      <c r="C133" s="302"/>
      <c r="D133" s="303"/>
      <c r="E133" s="289"/>
      <c r="F133" s="290"/>
      <c r="G133" s="290"/>
      <c r="H133" s="291"/>
      <c r="I133" s="217">
        <v>43745</v>
      </c>
      <c r="J133" s="175"/>
    </row>
    <row r="134" spans="1:10" ht="30.75" customHeight="1" thickBot="1">
      <c r="A134" s="193">
        <v>33</v>
      </c>
      <c r="B134" s="304" t="s">
        <v>95</v>
      </c>
      <c r="C134" s="305" t="s">
        <v>53</v>
      </c>
      <c r="D134" s="306">
        <v>0.072</v>
      </c>
      <c r="E134" s="281">
        <v>101.1</v>
      </c>
      <c r="F134" s="282">
        <f aca="true" t="shared" si="5" ref="F134:F139">D134*E134</f>
        <v>7.2791999999999994</v>
      </c>
      <c r="G134" s="282">
        <f aca="true" t="shared" si="6" ref="G134:G148">F134*20/100</f>
        <v>1.45584</v>
      </c>
      <c r="H134" s="283">
        <f>G134+F134</f>
        <v>8.73504</v>
      </c>
      <c r="I134" s="217">
        <v>43745</v>
      </c>
      <c r="J134" s="175"/>
    </row>
    <row r="135" spans="1:10" ht="29.25" customHeight="1" thickBot="1">
      <c r="A135" s="195">
        <v>34</v>
      </c>
      <c r="B135" s="298" t="s">
        <v>96</v>
      </c>
      <c r="C135" s="299" t="s">
        <v>97</v>
      </c>
      <c r="D135" s="306">
        <v>0.072</v>
      </c>
      <c r="E135" s="196">
        <v>97.8</v>
      </c>
      <c r="F135" s="249">
        <f t="shared" si="5"/>
        <v>7.041599999999999</v>
      </c>
      <c r="G135" s="249">
        <f t="shared" si="6"/>
        <v>1.40832</v>
      </c>
      <c r="H135" s="250">
        <f>G135+F135-0.01</f>
        <v>8.439919999999999</v>
      </c>
      <c r="I135" s="217">
        <v>43745</v>
      </c>
      <c r="J135" s="175"/>
    </row>
    <row r="136" spans="1:10" ht="29.25" customHeight="1" thickBot="1">
      <c r="A136" s="195">
        <v>35</v>
      </c>
      <c r="B136" s="246" t="s">
        <v>98</v>
      </c>
      <c r="C136" s="196" t="s">
        <v>99</v>
      </c>
      <c r="D136" s="258">
        <v>0.072</v>
      </c>
      <c r="E136" s="196">
        <v>51.6</v>
      </c>
      <c r="F136" s="249">
        <f t="shared" si="5"/>
        <v>3.7152</v>
      </c>
      <c r="G136" s="249">
        <f t="shared" si="6"/>
        <v>0.74304</v>
      </c>
      <c r="H136" s="250">
        <f>G136+F136</f>
        <v>4.45824</v>
      </c>
      <c r="I136" s="217">
        <v>43745</v>
      </c>
      <c r="J136" s="175"/>
    </row>
    <row r="137" spans="1:10" ht="23.25" customHeight="1" thickBot="1">
      <c r="A137" s="300">
        <v>36</v>
      </c>
      <c r="B137" s="307" t="s">
        <v>100</v>
      </c>
      <c r="C137" s="174" t="s">
        <v>101</v>
      </c>
      <c r="D137" s="308">
        <v>0.072</v>
      </c>
      <c r="E137" s="174">
        <v>156</v>
      </c>
      <c r="F137" s="309">
        <f t="shared" si="5"/>
        <v>11.232</v>
      </c>
      <c r="G137" s="309">
        <f t="shared" si="6"/>
        <v>2.2464</v>
      </c>
      <c r="H137" s="310">
        <f>G137+F137</f>
        <v>13.478399999999999</v>
      </c>
      <c r="I137" s="217">
        <v>43745</v>
      </c>
      <c r="J137" s="175"/>
    </row>
    <row r="138" spans="1:10" ht="23.25" customHeight="1" thickBot="1">
      <c r="A138" s="193">
        <v>37</v>
      </c>
      <c r="B138" s="231" t="s">
        <v>98</v>
      </c>
      <c r="C138" s="214" t="s">
        <v>97</v>
      </c>
      <c r="D138" s="308">
        <v>0.072</v>
      </c>
      <c r="E138" s="214">
        <v>51.6</v>
      </c>
      <c r="F138" s="309">
        <f t="shared" si="5"/>
        <v>3.7152</v>
      </c>
      <c r="G138" s="282">
        <f t="shared" si="6"/>
        <v>0.74304</v>
      </c>
      <c r="H138" s="283">
        <f>G138+F138</f>
        <v>4.45824</v>
      </c>
      <c r="I138" s="217">
        <v>43745</v>
      </c>
      <c r="J138" s="175"/>
    </row>
    <row r="139" spans="1:10" ht="23.25" customHeight="1" thickBot="1">
      <c r="A139" s="195">
        <v>38</v>
      </c>
      <c r="B139" s="246" t="s">
        <v>102</v>
      </c>
      <c r="C139" s="196" t="s">
        <v>53</v>
      </c>
      <c r="D139" s="308">
        <v>0.072</v>
      </c>
      <c r="E139" s="196">
        <v>136.8</v>
      </c>
      <c r="F139" s="309">
        <f t="shared" si="5"/>
        <v>9.8496</v>
      </c>
      <c r="G139" s="249">
        <f t="shared" si="6"/>
        <v>1.9699200000000001</v>
      </c>
      <c r="H139" s="250">
        <f>G139+F139</f>
        <v>11.81952</v>
      </c>
      <c r="I139" s="217">
        <v>43745</v>
      </c>
      <c r="J139" s="175"/>
    </row>
    <row r="140" spans="1:10" ht="45.75" customHeight="1" thickBot="1">
      <c r="A140" s="195">
        <v>39</v>
      </c>
      <c r="B140" s="246" t="s">
        <v>244</v>
      </c>
      <c r="C140" s="196" t="s">
        <v>53</v>
      </c>
      <c r="D140" s="308">
        <v>0.072</v>
      </c>
      <c r="E140" s="311">
        <v>15.6</v>
      </c>
      <c r="F140" s="312">
        <v>1.97</v>
      </c>
      <c r="G140" s="313">
        <f>F140*20/100+0.01</f>
        <v>0.40399999999999997</v>
      </c>
      <c r="H140" s="314">
        <v>2.36</v>
      </c>
      <c r="I140" s="217">
        <v>43745</v>
      </c>
      <c r="J140" s="175"/>
    </row>
    <row r="141" spans="1:10" ht="33" customHeight="1" thickBot="1">
      <c r="A141" s="195">
        <v>40</v>
      </c>
      <c r="B141" s="246" t="s">
        <v>245</v>
      </c>
      <c r="C141" s="196" t="s">
        <v>53</v>
      </c>
      <c r="D141" s="308">
        <v>0.072</v>
      </c>
      <c r="E141" s="311">
        <v>7.2</v>
      </c>
      <c r="F141" s="312">
        <v>0.62</v>
      </c>
      <c r="G141" s="313">
        <f t="shared" si="6"/>
        <v>0.124</v>
      </c>
      <c r="H141" s="314">
        <v>0.73</v>
      </c>
      <c r="I141" s="217">
        <v>43745</v>
      </c>
      <c r="J141" s="175"/>
    </row>
    <row r="142" spans="1:10" ht="38.25" customHeight="1" thickBot="1">
      <c r="A142" s="195">
        <v>41</v>
      </c>
      <c r="B142" s="246" t="s">
        <v>246</v>
      </c>
      <c r="C142" s="196" t="s">
        <v>53</v>
      </c>
      <c r="D142" s="308">
        <v>0.072</v>
      </c>
      <c r="E142" s="311">
        <v>4.9</v>
      </c>
      <c r="F142" s="312">
        <v>0.91</v>
      </c>
      <c r="G142" s="313">
        <f t="shared" si="6"/>
        <v>0.182</v>
      </c>
      <c r="H142" s="314">
        <v>1.1</v>
      </c>
      <c r="I142" s="217">
        <v>43745</v>
      </c>
      <c r="J142" s="175"/>
    </row>
    <row r="143" spans="1:10" ht="27.75" customHeight="1" thickBot="1">
      <c r="A143" s="195">
        <v>42</v>
      </c>
      <c r="B143" s="246" t="s">
        <v>247</v>
      </c>
      <c r="C143" s="196" t="s">
        <v>53</v>
      </c>
      <c r="D143" s="308">
        <v>0.072</v>
      </c>
      <c r="E143" s="311">
        <v>6.6</v>
      </c>
      <c r="F143" s="312">
        <v>0.83</v>
      </c>
      <c r="G143" s="313">
        <f t="shared" si="6"/>
        <v>0.16599999999999998</v>
      </c>
      <c r="H143" s="314">
        <v>1</v>
      </c>
      <c r="I143" s="217">
        <v>43745</v>
      </c>
      <c r="J143" s="175"/>
    </row>
    <row r="144" spans="1:10" ht="23.25" customHeight="1" thickBot="1">
      <c r="A144" s="195">
        <v>43</v>
      </c>
      <c r="B144" s="246" t="s">
        <v>248</v>
      </c>
      <c r="C144" s="196" t="s">
        <v>53</v>
      </c>
      <c r="D144" s="308">
        <v>0.072</v>
      </c>
      <c r="E144" s="311">
        <v>10.2</v>
      </c>
      <c r="F144" s="312">
        <v>1.28</v>
      </c>
      <c r="G144" s="313">
        <f t="shared" si="6"/>
        <v>0.256</v>
      </c>
      <c r="H144" s="314">
        <v>1.54</v>
      </c>
      <c r="I144" s="217">
        <v>43745</v>
      </c>
      <c r="J144" s="175"/>
    </row>
    <row r="145" spans="1:10" ht="44.25" customHeight="1" thickBot="1">
      <c r="A145" s="584">
        <v>44</v>
      </c>
      <c r="B145" s="203" t="s">
        <v>249</v>
      </c>
      <c r="C145" s="270"/>
      <c r="D145" s="315"/>
      <c r="E145" s="203"/>
      <c r="F145" s="276"/>
      <c r="G145" s="316"/>
      <c r="H145" s="277"/>
      <c r="I145" s="217"/>
      <c r="J145" s="175"/>
    </row>
    <row r="146" spans="1:10" ht="23.25" customHeight="1" thickBot="1">
      <c r="A146" s="585"/>
      <c r="B146" s="228" t="s">
        <v>250</v>
      </c>
      <c r="C146" s="601" t="s">
        <v>53</v>
      </c>
      <c r="D146" s="693">
        <v>0.072</v>
      </c>
      <c r="E146" s="240">
        <v>40.2</v>
      </c>
      <c r="F146" s="317">
        <v>5.06</v>
      </c>
      <c r="G146" s="313">
        <f t="shared" si="6"/>
        <v>1.0119999999999998</v>
      </c>
      <c r="H146" s="318">
        <f>G146+F146+0.01</f>
        <v>6.081999999999999</v>
      </c>
      <c r="I146" s="217">
        <v>43745</v>
      </c>
      <c r="J146" s="175"/>
    </row>
    <row r="147" spans="1:10" ht="23.25" customHeight="1" thickBot="1">
      <c r="A147" s="585"/>
      <c r="B147" s="228" t="s">
        <v>251</v>
      </c>
      <c r="C147" s="601"/>
      <c r="D147" s="693"/>
      <c r="E147" s="240">
        <v>58.8</v>
      </c>
      <c r="F147" s="317">
        <v>7.42</v>
      </c>
      <c r="G147" s="317">
        <f t="shared" si="6"/>
        <v>1.484</v>
      </c>
      <c r="H147" s="318">
        <v>8.9</v>
      </c>
      <c r="I147" s="217">
        <v>43745</v>
      </c>
      <c r="J147" s="175"/>
    </row>
    <row r="148" spans="1:10" ht="23.25" customHeight="1" thickBot="1">
      <c r="A148" s="586"/>
      <c r="B148" s="319" t="s">
        <v>252</v>
      </c>
      <c r="C148" s="602"/>
      <c r="D148" s="655"/>
      <c r="E148" s="243">
        <v>79.8</v>
      </c>
      <c r="F148" s="244">
        <v>10.08</v>
      </c>
      <c r="G148" s="244">
        <f t="shared" si="6"/>
        <v>2.016</v>
      </c>
      <c r="H148" s="245">
        <f>G148+F148</f>
        <v>12.096</v>
      </c>
      <c r="I148" s="217">
        <v>43745</v>
      </c>
      <c r="J148" s="175"/>
    </row>
    <row r="149" spans="1:10" ht="23.25" customHeight="1" thickBot="1">
      <c r="A149" s="195">
        <v>45</v>
      </c>
      <c r="B149" s="320" t="s">
        <v>103</v>
      </c>
      <c r="C149" s="196" t="s">
        <v>34</v>
      </c>
      <c r="D149" s="308">
        <v>0.072</v>
      </c>
      <c r="E149" s="248">
        <v>3.6</v>
      </c>
      <c r="F149" s="249">
        <f>E149*D149</f>
        <v>0.2592</v>
      </c>
      <c r="G149" s="249">
        <f>F149*20/100</f>
        <v>0.05183999999999999</v>
      </c>
      <c r="H149" s="250">
        <f>G149+F149</f>
        <v>0.31104</v>
      </c>
      <c r="I149" s="217">
        <v>43745</v>
      </c>
      <c r="J149" s="175"/>
    </row>
    <row r="150" spans="1:10" ht="29.25" customHeight="1" thickBot="1">
      <c r="A150" s="584">
        <v>46</v>
      </c>
      <c r="B150" s="321" t="s">
        <v>104</v>
      </c>
      <c r="C150" s="594" t="s">
        <v>106</v>
      </c>
      <c r="D150" s="308"/>
      <c r="E150" s="275"/>
      <c r="F150" s="249"/>
      <c r="G150" s="276"/>
      <c r="H150" s="277"/>
      <c r="I150" s="217"/>
      <c r="J150" s="175"/>
    </row>
    <row r="151" spans="1:10" ht="23.25" customHeight="1" thickBot="1">
      <c r="A151" s="585"/>
      <c r="B151" s="322" t="s">
        <v>105</v>
      </c>
      <c r="C151" s="600"/>
      <c r="D151" s="308">
        <v>0.072</v>
      </c>
      <c r="E151" s="278">
        <v>1.8</v>
      </c>
      <c r="F151" s="249">
        <f>D151*E151</f>
        <v>0.1296</v>
      </c>
      <c r="G151" s="279">
        <f>F151*20/100</f>
        <v>0.025919999999999995</v>
      </c>
      <c r="H151" s="280">
        <f>G151+F151-0.01</f>
        <v>0.14551999999999998</v>
      </c>
      <c r="I151" s="217">
        <v>43745</v>
      </c>
      <c r="J151" s="175"/>
    </row>
    <row r="152" spans="1:10" ht="23.25" customHeight="1" thickBot="1">
      <c r="A152" s="586"/>
      <c r="B152" s="323" t="s">
        <v>107</v>
      </c>
      <c r="C152" s="595"/>
      <c r="D152" s="308">
        <v>0.072</v>
      </c>
      <c r="E152" s="281">
        <v>0.6</v>
      </c>
      <c r="F152" s="249">
        <f>D152*E152</f>
        <v>0.043199999999999995</v>
      </c>
      <c r="G152" s="282">
        <f>F152*20/100</f>
        <v>0.008639999999999998</v>
      </c>
      <c r="H152" s="283">
        <f>G152+F152</f>
        <v>0.05184</v>
      </c>
      <c r="I152" s="217">
        <v>43745</v>
      </c>
      <c r="J152" s="175"/>
    </row>
    <row r="153" spans="1:10" ht="76.5" customHeight="1" thickBot="1">
      <c r="A153" s="324">
        <v>47</v>
      </c>
      <c r="B153" s="321" t="s">
        <v>108</v>
      </c>
      <c r="C153" s="594" t="s">
        <v>46</v>
      </c>
      <c r="D153" s="315"/>
      <c r="E153" s="325"/>
      <c r="F153" s="326"/>
      <c r="G153" s="326"/>
      <c r="H153" s="327"/>
      <c r="I153" s="217"/>
      <c r="J153" s="175"/>
    </row>
    <row r="154" spans="1:10" ht="62.25" customHeight="1" thickBot="1">
      <c r="A154" s="328"/>
      <c r="B154" s="322" t="s">
        <v>209</v>
      </c>
      <c r="C154" s="600"/>
      <c r="D154" s="329">
        <v>0.072</v>
      </c>
      <c r="E154" s="278">
        <v>18</v>
      </c>
      <c r="F154" s="279">
        <f>E154*D154</f>
        <v>1.2959999999999998</v>
      </c>
      <c r="G154" s="279">
        <f>F154*20/100</f>
        <v>0.25919999999999993</v>
      </c>
      <c r="H154" s="280">
        <f>G154+F154</f>
        <v>1.5551999999999997</v>
      </c>
      <c r="I154" s="217">
        <v>43745</v>
      </c>
      <c r="J154" s="175"/>
    </row>
    <row r="155" spans="1:10" ht="45" customHeight="1" thickBot="1">
      <c r="A155" s="330"/>
      <c r="B155" s="331" t="s">
        <v>210</v>
      </c>
      <c r="C155" s="595"/>
      <c r="D155" s="254">
        <v>0.072</v>
      </c>
      <c r="E155" s="281">
        <v>13.8</v>
      </c>
      <c r="F155" s="282">
        <f>D155*E155</f>
        <v>0.9935999999999999</v>
      </c>
      <c r="G155" s="282">
        <f>F155*20/100</f>
        <v>0.19872</v>
      </c>
      <c r="H155" s="283">
        <f>G155+F155</f>
        <v>1.19232</v>
      </c>
      <c r="I155" s="217">
        <v>43745</v>
      </c>
      <c r="J155" s="175"/>
    </row>
    <row r="156" spans="1:10" ht="37.5" customHeight="1" thickBot="1">
      <c r="A156" s="579">
        <v>48</v>
      </c>
      <c r="B156" s="321" t="s">
        <v>109</v>
      </c>
      <c r="C156" s="201"/>
      <c r="D156" s="260"/>
      <c r="E156" s="275"/>
      <c r="F156" s="275"/>
      <c r="G156" s="276"/>
      <c r="H156" s="277"/>
      <c r="I156" s="217"/>
      <c r="J156" s="175"/>
    </row>
    <row r="157" spans="1:10" ht="40.5" customHeight="1" thickBot="1">
      <c r="A157" s="580"/>
      <c r="B157" s="322" t="s">
        <v>110</v>
      </c>
      <c r="C157" s="517" t="s">
        <v>111</v>
      </c>
      <c r="D157" s="689">
        <v>0.072</v>
      </c>
      <c r="E157" s="278">
        <v>7.2</v>
      </c>
      <c r="F157" s="279">
        <f>E157*D157</f>
        <v>0.5184</v>
      </c>
      <c r="G157" s="279">
        <f>F157*20/100</f>
        <v>0.10367999999999998</v>
      </c>
      <c r="H157" s="280">
        <f>G157+F157</f>
        <v>0.62208</v>
      </c>
      <c r="I157" s="217">
        <v>43745</v>
      </c>
      <c r="J157" s="175"/>
    </row>
    <row r="158" spans="1:10" ht="47.25" customHeight="1" thickBot="1">
      <c r="A158" s="581"/>
      <c r="B158" s="331" t="s">
        <v>112</v>
      </c>
      <c r="C158" s="595"/>
      <c r="D158" s="690"/>
      <c r="E158" s="281">
        <v>21</v>
      </c>
      <c r="F158" s="282">
        <f>E158*D157</f>
        <v>1.5119999999999998</v>
      </c>
      <c r="G158" s="282">
        <f>F158*20/100</f>
        <v>0.30239999999999995</v>
      </c>
      <c r="H158" s="283">
        <f>G158+F158</f>
        <v>1.8143999999999998</v>
      </c>
      <c r="I158" s="217">
        <v>43745</v>
      </c>
      <c r="J158" s="175"/>
    </row>
    <row r="159" spans="1:10" ht="31.5" customHeight="1" thickBot="1">
      <c r="A159" s="579">
        <v>49</v>
      </c>
      <c r="B159" s="321" t="s">
        <v>113</v>
      </c>
      <c r="C159" s="201"/>
      <c r="D159" s="284"/>
      <c r="E159" s="275"/>
      <c r="F159" s="275"/>
      <c r="G159" s="276"/>
      <c r="H159" s="277"/>
      <c r="I159" s="217"/>
      <c r="J159" s="175"/>
    </row>
    <row r="160" spans="1:10" ht="37.5" customHeight="1" thickBot="1">
      <c r="A160" s="580"/>
      <c r="B160" s="332" t="s">
        <v>115</v>
      </c>
      <c r="C160" s="517" t="s">
        <v>116</v>
      </c>
      <c r="D160" s="528">
        <v>0.072</v>
      </c>
      <c r="E160" s="278">
        <v>15</v>
      </c>
      <c r="F160" s="279">
        <f>E160*D160</f>
        <v>1.0799999999999998</v>
      </c>
      <c r="G160" s="279">
        <f>F160*20/100</f>
        <v>0.21599999999999997</v>
      </c>
      <c r="H160" s="280">
        <f>G160+F160</f>
        <v>1.2959999999999998</v>
      </c>
      <c r="I160" s="217">
        <v>43745</v>
      </c>
      <c r="J160" s="175"/>
    </row>
    <row r="161" spans="1:10" ht="40.5" customHeight="1" thickBot="1">
      <c r="A161" s="581"/>
      <c r="B161" s="331" t="s">
        <v>117</v>
      </c>
      <c r="C161" s="595"/>
      <c r="D161" s="690"/>
      <c r="E161" s="281">
        <v>21</v>
      </c>
      <c r="F161" s="282">
        <f>E161*D160</f>
        <v>1.5119999999999998</v>
      </c>
      <c r="G161" s="282">
        <f>F161*20/100</f>
        <v>0.30239999999999995</v>
      </c>
      <c r="H161" s="283">
        <f>G161+F161</f>
        <v>1.8143999999999998</v>
      </c>
      <c r="I161" s="217">
        <v>43745</v>
      </c>
      <c r="J161" s="175"/>
    </row>
    <row r="162" spans="1:10" ht="51.75" customHeight="1">
      <c r="A162" s="584">
        <v>50</v>
      </c>
      <c r="B162" s="321" t="s">
        <v>118</v>
      </c>
      <c r="C162" s="201"/>
      <c r="D162" s="284"/>
      <c r="E162" s="275"/>
      <c r="F162" s="275"/>
      <c r="G162" s="276"/>
      <c r="H162" s="277"/>
      <c r="I162" s="190"/>
      <c r="J162" s="175"/>
    </row>
    <row r="163" spans="1:10" ht="31.5" customHeight="1">
      <c r="A163" s="585"/>
      <c r="B163" s="322" t="s">
        <v>119</v>
      </c>
      <c r="C163" s="600" t="s">
        <v>120</v>
      </c>
      <c r="D163" s="528">
        <v>0.072</v>
      </c>
      <c r="E163" s="278">
        <v>2.5</v>
      </c>
      <c r="F163" s="279">
        <f>E163*D163</f>
        <v>0.18</v>
      </c>
      <c r="G163" s="279">
        <f>F163*20/100</f>
        <v>0.036</v>
      </c>
      <c r="H163" s="280">
        <f>G163+F163+0.01</f>
        <v>0.226</v>
      </c>
      <c r="I163" s="212">
        <v>43745</v>
      </c>
      <c r="J163" s="175"/>
    </row>
    <row r="164" spans="1:10" ht="44.25" customHeight="1" thickBot="1">
      <c r="A164" s="586"/>
      <c r="B164" s="331" t="s">
        <v>121</v>
      </c>
      <c r="C164" s="595"/>
      <c r="D164" s="690"/>
      <c r="E164" s="281">
        <v>7.6</v>
      </c>
      <c r="F164" s="282">
        <f>E164*D163</f>
        <v>0.5471999999999999</v>
      </c>
      <c r="G164" s="282">
        <f>F164*20/100</f>
        <v>0.10944</v>
      </c>
      <c r="H164" s="283">
        <f>G164+F164</f>
        <v>0.6566399999999999</v>
      </c>
      <c r="I164" s="222">
        <v>43745</v>
      </c>
      <c r="J164" s="175"/>
    </row>
    <row r="165" spans="1:10" ht="43.5" customHeight="1">
      <c r="A165" s="579">
        <v>51</v>
      </c>
      <c r="B165" s="321" t="s">
        <v>122</v>
      </c>
      <c r="C165" s="201"/>
      <c r="D165" s="284"/>
      <c r="E165" s="275"/>
      <c r="F165" s="275"/>
      <c r="G165" s="276"/>
      <c r="H165" s="277"/>
      <c r="I165" s="190"/>
      <c r="J165" s="175"/>
    </row>
    <row r="166" spans="1:10" ht="23.25" customHeight="1">
      <c r="A166" s="580"/>
      <c r="B166" s="322" t="s">
        <v>123</v>
      </c>
      <c r="C166" s="600" t="s">
        <v>34</v>
      </c>
      <c r="D166" s="528">
        <v>0.072</v>
      </c>
      <c r="E166" s="333">
        <v>3</v>
      </c>
      <c r="F166" s="279">
        <f>E166*D166</f>
        <v>0.21599999999999997</v>
      </c>
      <c r="G166" s="279">
        <f aca="true" t="shared" si="7" ref="G166:G173">F166*20/100</f>
        <v>0.043199999999999995</v>
      </c>
      <c r="H166" s="280">
        <f>G166+F166-0.01</f>
        <v>0.24919999999999998</v>
      </c>
      <c r="I166" s="212">
        <v>43745</v>
      </c>
      <c r="J166" s="175"/>
    </row>
    <row r="167" spans="1:10" ht="23.25" customHeight="1">
      <c r="A167" s="580"/>
      <c r="B167" s="322" t="s">
        <v>124</v>
      </c>
      <c r="C167" s="600"/>
      <c r="D167" s="689"/>
      <c r="E167" s="278">
        <v>1.2</v>
      </c>
      <c r="F167" s="279">
        <f>E167*D166</f>
        <v>0.08639999999999999</v>
      </c>
      <c r="G167" s="279">
        <f t="shared" si="7"/>
        <v>0.017279999999999997</v>
      </c>
      <c r="H167" s="280">
        <f>G167+F167</f>
        <v>0.10368</v>
      </c>
      <c r="I167" s="212">
        <v>43745</v>
      </c>
      <c r="J167" s="175"/>
    </row>
    <row r="168" spans="1:10" ht="23.25" customHeight="1" thickBot="1">
      <c r="A168" s="581"/>
      <c r="B168" s="331" t="s">
        <v>125</v>
      </c>
      <c r="C168" s="595"/>
      <c r="D168" s="690"/>
      <c r="E168" s="334">
        <v>4</v>
      </c>
      <c r="F168" s="282">
        <f>E168*D166</f>
        <v>0.288</v>
      </c>
      <c r="G168" s="282">
        <f t="shared" si="7"/>
        <v>0.0576</v>
      </c>
      <c r="H168" s="283">
        <f>G168+F168</f>
        <v>0.34559999999999996</v>
      </c>
      <c r="I168" s="222">
        <v>43745</v>
      </c>
      <c r="J168" s="175"/>
    </row>
    <row r="169" spans="1:10" ht="35.25" customHeight="1" thickBot="1">
      <c r="A169" s="195">
        <v>52</v>
      </c>
      <c r="B169" s="320" t="s">
        <v>126</v>
      </c>
      <c r="C169" s="196" t="s">
        <v>127</v>
      </c>
      <c r="D169" s="308">
        <v>0.072</v>
      </c>
      <c r="E169" s="248">
        <v>112.8</v>
      </c>
      <c r="F169" s="249">
        <f>E169*D169</f>
        <v>8.121599999999999</v>
      </c>
      <c r="G169" s="249">
        <f t="shared" si="7"/>
        <v>1.62432</v>
      </c>
      <c r="H169" s="250">
        <f>G169+F169</f>
        <v>9.745919999999998</v>
      </c>
      <c r="I169" s="217">
        <v>43745</v>
      </c>
      <c r="J169" s="175"/>
    </row>
    <row r="170" spans="1:10" ht="33.75" customHeight="1" thickBot="1">
      <c r="A170" s="195">
        <v>53</v>
      </c>
      <c r="B170" s="320" t="s">
        <v>253</v>
      </c>
      <c r="C170" s="196" t="s">
        <v>254</v>
      </c>
      <c r="D170" s="335">
        <v>0.072</v>
      </c>
      <c r="E170" s="336">
        <v>19.8</v>
      </c>
      <c r="F170" s="337">
        <v>1.7</v>
      </c>
      <c r="G170" s="313">
        <f t="shared" si="7"/>
        <v>0.34</v>
      </c>
      <c r="H170" s="314">
        <f>G170+F170+0.01</f>
        <v>2.05</v>
      </c>
      <c r="I170" s="217">
        <v>43745</v>
      </c>
      <c r="J170" s="175"/>
    </row>
    <row r="171" spans="1:10" ht="36" customHeight="1" thickBot="1">
      <c r="A171" s="338">
        <v>54</v>
      </c>
      <c r="B171" s="339" t="s">
        <v>255</v>
      </c>
      <c r="C171" s="339" t="s">
        <v>256</v>
      </c>
      <c r="D171" s="340">
        <v>0.072</v>
      </c>
      <c r="E171" s="335">
        <v>150</v>
      </c>
      <c r="F171" s="337">
        <v>4.23</v>
      </c>
      <c r="G171" s="313">
        <f t="shared" si="7"/>
        <v>0.8460000000000001</v>
      </c>
      <c r="H171" s="314">
        <v>5.07</v>
      </c>
      <c r="I171" s="217">
        <v>43745</v>
      </c>
      <c r="J171" s="175"/>
    </row>
    <row r="172" spans="1:10" ht="35.25" customHeight="1" thickBot="1">
      <c r="A172" s="338">
        <v>55</v>
      </c>
      <c r="B172" s="339" t="s">
        <v>257</v>
      </c>
      <c r="C172" s="339" t="s">
        <v>256</v>
      </c>
      <c r="D172" s="340">
        <v>0.072</v>
      </c>
      <c r="E172" s="335">
        <v>134</v>
      </c>
      <c r="F172" s="313">
        <v>4.14</v>
      </c>
      <c r="G172" s="313">
        <f t="shared" si="7"/>
        <v>0.828</v>
      </c>
      <c r="H172" s="314">
        <f>G172+F172</f>
        <v>4.968</v>
      </c>
      <c r="I172" s="217">
        <v>43745</v>
      </c>
      <c r="J172" s="175"/>
    </row>
    <row r="173" spans="1:10" ht="44.25" customHeight="1" thickBot="1">
      <c r="A173" s="341">
        <v>56</v>
      </c>
      <c r="B173" s="342" t="s">
        <v>258</v>
      </c>
      <c r="C173" s="254" t="s">
        <v>254</v>
      </c>
      <c r="D173" s="340">
        <v>0.072</v>
      </c>
      <c r="E173" s="238">
        <v>4.8</v>
      </c>
      <c r="F173" s="343">
        <f>E173*D173</f>
        <v>0.34559999999999996</v>
      </c>
      <c r="G173" s="343">
        <f t="shared" si="7"/>
        <v>0.06911999999999999</v>
      </c>
      <c r="H173" s="344">
        <f>G173+F173+0.01</f>
        <v>0.42472</v>
      </c>
      <c r="I173" s="217">
        <v>43745</v>
      </c>
      <c r="J173" s="175"/>
    </row>
    <row r="174" spans="1:10" ht="34.5" customHeight="1" thickBot="1">
      <c r="A174" s="694">
        <v>57</v>
      </c>
      <c r="B174" s="345" t="s">
        <v>128</v>
      </c>
      <c r="C174" s="697" t="s">
        <v>129</v>
      </c>
      <c r="D174" s="697">
        <v>0.072</v>
      </c>
      <c r="E174" s="346"/>
      <c r="F174" s="347"/>
      <c r="G174" s="347"/>
      <c r="H174" s="348"/>
      <c r="I174" s="217"/>
      <c r="J174" s="175"/>
    </row>
    <row r="175" spans="1:10" ht="23.25" customHeight="1" thickBot="1">
      <c r="A175" s="695"/>
      <c r="B175" s="332" t="s">
        <v>130</v>
      </c>
      <c r="C175" s="689"/>
      <c r="D175" s="689"/>
      <c r="E175" s="329">
        <v>0.6</v>
      </c>
      <c r="F175" s="279">
        <f>E175*D174</f>
        <v>0.043199999999999995</v>
      </c>
      <c r="G175" s="279">
        <f>F175*20/100</f>
        <v>0.008639999999999998</v>
      </c>
      <c r="H175" s="280">
        <f>G175+F175</f>
        <v>0.05184</v>
      </c>
      <c r="I175" s="217">
        <v>43745</v>
      </c>
      <c r="J175" s="175"/>
    </row>
    <row r="176" spans="1:10" ht="23.25" customHeight="1" thickBot="1">
      <c r="A176" s="695"/>
      <c r="B176" s="332" t="s">
        <v>131</v>
      </c>
      <c r="C176" s="689"/>
      <c r="D176" s="689"/>
      <c r="E176" s="329">
        <v>1.2</v>
      </c>
      <c r="F176" s="279">
        <f>E176*D174</f>
        <v>0.08639999999999999</v>
      </c>
      <c r="G176" s="279">
        <f>F176*20/100</f>
        <v>0.017279999999999997</v>
      </c>
      <c r="H176" s="280">
        <f>G176+F176</f>
        <v>0.10368</v>
      </c>
      <c r="I176" s="217">
        <v>43745</v>
      </c>
      <c r="J176" s="175"/>
    </row>
    <row r="177" spans="1:10" ht="23.25" customHeight="1" thickBot="1">
      <c r="A177" s="695"/>
      <c r="B177" s="332" t="s">
        <v>132</v>
      </c>
      <c r="C177" s="689"/>
      <c r="D177" s="689"/>
      <c r="E177" s="172">
        <v>4.2</v>
      </c>
      <c r="F177" s="309">
        <f>E177*D174</f>
        <v>0.3024</v>
      </c>
      <c r="G177" s="309">
        <f>F177*20/100</f>
        <v>0.06048</v>
      </c>
      <c r="H177" s="310">
        <f>G177+F177</f>
        <v>0.36288</v>
      </c>
      <c r="I177" s="217">
        <v>43745</v>
      </c>
      <c r="J177" s="175"/>
    </row>
    <row r="178" spans="1:10" ht="23.25" customHeight="1" thickBot="1">
      <c r="A178" s="696"/>
      <c r="B178" s="342" t="s">
        <v>133</v>
      </c>
      <c r="C178" s="690"/>
      <c r="D178" s="690"/>
      <c r="E178" s="254">
        <v>2.4</v>
      </c>
      <c r="F178" s="256">
        <f>E178*D174</f>
        <v>0.17279999999999998</v>
      </c>
      <c r="G178" s="256">
        <f>F178*20/100</f>
        <v>0.034559999999999994</v>
      </c>
      <c r="H178" s="257">
        <f>G178+F178</f>
        <v>0.20736</v>
      </c>
      <c r="I178" s="217">
        <v>43745</v>
      </c>
      <c r="J178" s="175"/>
    </row>
    <row r="179" spans="1:10" ht="45.75" customHeight="1" thickBot="1">
      <c r="A179" s="349">
        <v>58</v>
      </c>
      <c r="B179" s="350" t="s">
        <v>259</v>
      </c>
      <c r="C179" s="351" t="s">
        <v>260</v>
      </c>
      <c r="D179" s="171">
        <v>0.072</v>
      </c>
      <c r="E179" s="351">
        <v>45</v>
      </c>
      <c r="F179" s="352">
        <f>E179*D179</f>
        <v>3.2399999999999998</v>
      </c>
      <c r="G179" s="352">
        <f>F179*20/100</f>
        <v>0.648</v>
      </c>
      <c r="H179" s="353">
        <f>G179+F179</f>
        <v>3.888</v>
      </c>
      <c r="I179" s="217">
        <v>43745</v>
      </c>
      <c r="J179" s="175"/>
    </row>
    <row r="180" spans="1:10" ht="56.25" customHeight="1" thickBot="1">
      <c r="A180" s="698">
        <v>59</v>
      </c>
      <c r="B180" s="321" t="s">
        <v>261</v>
      </c>
      <c r="C180" s="701" t="s">
        <v>262</v>
      </c>
      <c r="D180" s="701">
        <v>0.072</v>
      </c>
      <c r="E180" s="321"/>
      <c r="F180" s="354"/>
      <c r="G180" s="354"/>
      <c r="H180" s="355"/>
      <c r="I180" s="217"/>
      <c r="J180" s="175"/>
    </row>
    <row r="181" spans="1:10" ht="33.75" customHeight="1" thickBot="1">
      <c r="A181" s="699"/>
      <c r="B181" s="322" t="s">
        <v>263</v>
      </c>
      <c r="C181" s="702"/>
      <c r="D181" s="702"/>
      <c r="E181" s="322">
        <v>40</v>
      </c>
      <c r="F181" s="356">
        <f>E181*D180</f>
        <v>2.88</v>
      </c>
      <c r="G181" s="356">
        <f>F181*20/100</f>
        <v>0.576</v>
      </c>
      <c r="H181" s="357">
        <f>G181+F181</f>
        <v>3.456</v>
      </c>
      <c r="I181" s="217">
        <v>43745</v>
      </c>
      <c r="J181" s="175"/>
    </row>
    <row r="182" spans="1:10" ht="39" customHeight="1" thickBot="1">
      <c r="A182" s="699"/>
      <c r="B182" s="322" t="s">
        <v>319</v>
      </c>
      <c r="C182" s="702"/>
      <c r="D182" s="702"/>
      <c r="E182" s="322">
        <v>2</v>
      </c>
      <c r="F182" s="356">
        <f>E182*D180</f>
        <v>0.144</v>
      </c>
      <c r="G182" s="356">
        <f aca="true" t="shared" si="8" ref="G182:G245">F182*20/100</f>
        <v>0.0288</v>
      </c>
      <c r="H182" s="357">
        <f aca="true" t="shared" si="9" ref="H182:H244">G182+F182</f>
        <v>0.17279999999999998</v>
      </c>
      <c r="I182" s="217">
        <v>43745</v>
      </c>
      <c r="J182" s="175"/>
    </row>
    <row r="183" spans="1:10" ht="21.75" customHeight="1" thickBot="1">
      <c r="A183" s="699"/>
      <c r="B183" s="322" t="s">
        <v>264</v>
      </c>
      <c r="C183" s="702"/>
      <c r="D183" s="702"/>
      <c r="E183" s="322">
        <v>33.5</v>
      </c>
      <c r="F183" s="356">
        <f>E183*D180</f>
        <v>2.412</v>
      </c>
      <c r="G183" s="356">
        <f t="shared" si="8"/>
        <v>0.48239999999999994</v>
      </c>
      <c r="H183" s="357">
        <f t="shared" si="9"/>
        <v>2.8944</v>
      </c>
      <c r="I183" s="217">
        <v>43745</v>
      </c>
      <c r="J183" s="175"/>
    </row>
    <row r="184" spans="1:10" ht="32.25" customHeight="1" thickBot="1">
      <c r="A184" s="700"/>
      <c r="B184" s="331" t="s">
        <v>265</v>
      </c>
      <c r="C184" s="703"/>
      <c r="D184" s="703"/>
      <c r="E184" s="331">
        <v>0.7</v>
      </c>
      <c r="F184" s="358">
        <f>E184*D180</f>
        <v>0.05039999999999999</v>
      </c>
      <c r="G184" s="358">
        <f t="shared" si="8"/>
        <v>0.010079999999999999</v>
      </c>
      <c r="H184" s="359">
        <f t="shared" si="9"/>
        <v>0.06047999999999999</v>
      </c>
      <c r="I184" s="217">
        <v>43745</v>
      </c>
      <c r="J184" s="175"/>
    </row>
    <row r="185" spans="1:10" ht="23.25" customHeight="1" thickBot="1">
      <c r="A185" s="698">
        <v>60</v>
      </c>
      <c r="B185" s="321" t="s">
        <v>266</v>
      </c>
      <c r="C185" s="701" t="s">
        <v>43</v>
      </c>
      <c r="D185" s="701">
        <v>0.072</v>
      </c>
      <c r="E185" s="321"/>
      <c r="F185" s="360"/>
      <c r="G185" s="354"/>
      <c r="H185" s="361"/>
      <c r="I185" s="217"/>
      <c r="J185" s="175"/>
    </row>
    <row r="186" spans="1:10" ht="23.25" customHeight="1" thickBot="1">
      <c r="A186" s="699"/>
      <c r="B186" s="322" t="s">
        <v>263</v>
      </c>
      <c r="C186" s="702"/>
      <c r="D186" s="702"/>
      <c r="E186" s="322">
        <v>46.8</v>
      </c>
      <c r="F186" s="356">
        <f>E186*D185</f>
        <v>3.3695999999999997</v>
      </c>
      <c r="G186" s="356">
        <f t="shared" si="8"/>
        <v>0.67392</v>
      </c>
      <c r="H186" s="357">
        <f>G186+F186-0.01</f>
        <v>4.03352</v>
      </c>
      <c r="I186" s="217">
        <v>43745</v>
      </c>
      <c r="J186" s="175"/>
    </row>
    <row r="187" spans="1:10" ht="30.75" customHeight="1" thickBot="1">
      <c r="A187" s="699"/>
      <c r="B187" s="322" t="s">
        <v>267</v>
      </c>
      <c r="C187" s="702"/>
      <c r="D187" s="702"/>
      <c r="E187" s="322">
        <v>2</v>
      </c>
      <c r="F187" s="356">
        <f>E187*D185</f>
        <v>0.144</v>
      </c>
      <c r="G187" s="356">
        <f t="shared" si="8"/>
        <v>0.0288</v>
      </c>
      <c r="H187" s="357">
        <f t="shared" si="9"/>
        <v>0.17279999999999998</v>
      </c>
      <c r="I187" s="217">
        <v>43745</v>
      </c>
      <c r="J187" s="175"/>
    </row>
    <row r="188" spans="1:10" ht="23.25" customHeight="1" thickBot="1">
      <c r="A188" s="699"/>
      <c r="B188" s="322" t="s">
        <v>264</v>
      </c>
      <c r="C188" s="702"/>
      <c r="D188" s="702"/>
      <c r="E188" s="322">
        <v>40.3</v>
      </c>
      <c r="F188" s="356">
        <f>E188*D185</f>
        <v>2.9015999999999997</v>
      </c>
      <c r="G188" s="356">
        <f t="shared" si="8"/>
        <v>0.58032</v>
      </c>
      <c r="H188" s="357">
        <f>G188+F188+0.01</f>
        <v>3.4919199999999995</v>
      </c>
      <c r="I188" s="217">
        <v>43745</v>
      </c>
      <c r="J188" s="175"/>
    </row>
    <row r="189" spans="1:10" ht="30.75" customHeight="1" thickBot="1">
      <c r="A189" s="700"/>
      <c r="B189" s="331" t="s">
        <v>268</v>
      </c>
      <c r="C189" s="703"/>
      <c r="D189" s="703"/>
      <c r="E189" s="331">
        <v>0.7</v>
      </c>
      <c r="F189" s="358">
        <f>E189*D185</f>
        <v>0.05039999999999999</v>
      </c>
      <c r="G189" s="358">
        <f t="shared" si="8"/>
        <v>0.010079999999999999</v>
      </c>
      <c r="H189" s="359">
        <f t="shared" si="9"/>
        <v>0.06047999999999999</v>
      </c>
      <c r="I189" s="217">
        <v>43745</v>
      </c>
      <c r="J189" s="175"/>
    </row>
    <row r="190" spans="1:10" ht="29.25" customHeight="1" thickBot="1">
      <c r="A190" s="362">
        <v>61</v>
      </c>
      <c r="B190" s="363" t="s">
        <v>134</v>
      </c>
      <c r="C190" s="364" t="s">
        <v>135</v>
      </c>
      <c r="D190" s="365">
        <v>0.072</v>
      </c>
      <c r="E190" s="363">
        <v>30</v>
      </c>
      <c r="F190" s="366">
        <f>E190*D190</f>
        <v>2.1599999999999997</v>
      </c>
      <c r="G190" s="366">
        <f t="shared" si="8"/>
        <v>0.43199999999999994</v>
      </c>
      <c r="H190" s="367">
        <f t="shared" si="9"/>
        <v>2.5919999999999996</v>
      </c>
      <c r="I190" s="217">
        <v>43745</v>
      </c>
      <c r="J190" s="175"/>
    </row>
    <row r="191" spans="1:10" ht="23.25" customHeight="1" thickBot="1">
      <c r="A191" s="362">
        <v>62</v>
      </c>
      <c r="B191" s="363" t="s">
        <v>136</v>
      </c>
      <c r="C191" s="364" t="s">
        <v>135</v>
      </c>
      <c r="D191" s="365">
        <v>0.072</v>
      </c>
      <c r="E191" s="363">
        <v>25</v>
      </c>
      <c r="F191" s="366">
        <f>E191*D191</f>
        <v>1.7999999999999998</v>
      </c>
      <c r="G191" s="366">
        <f t="shared" si="8"/>
        <v>0.36</v>
      </c>
      <c r="H191" s="367">
        <f>G191+F191</f>
        <v>2.1599999999999997</v>
      </c>
      <c r="I191" s="217">
        <v>43745</v>
      </c>
      <c r="J191" s="175"/>
    </row>
    <row r="192" spans="1:10" ht="29.25" customHeight="1" thickBot="1">
      <c r="A192" s="362">
        <v>63</v>
      </c>
      <c r="B192" s="363" t="s">
        <v>137</v>
      </c>
      <c r="C192" s="364" t="s">
        <v>138</v>
      </c>
      <c r="D192" s="365">
        <v>0.072</v>
      </c>
      <c r="E192" s="363">
        <v>12</v>
      </c>
      <c r="F192" s="366">
        <f>E192*D192</f>
        <v>0.8639999999999999</v>
      </c>
      <c r="G192" s="366">
        <f t="shared" si="8"/>
        <v>0.17279999999999998</v>
      </c>
      <c r="H192" s="367">
        <f t="shared" si="9"/>
        <v>1.0368</v>
      </c>
      <c r="I192" s="217">
        <v>43745</v>
      </c>
      <c r="J192" s="175"/>
    </row>
    <row r="193" spans="1:10" ht="23.25" customHeight="1" thickBot="1">
      <c r="A193" s="362">
        <v>64</v>
      </c>
      <c r="B193" s="363" t="s">
        <v>139</v>
      </c>
      <c r="C193" s="364" t="s">
        <v>140</v>
      </c>
      <c r="D193" s="365">
        <v>0.072</v>
      </c>
      <c r="E193" s="363">
        <v>12</v>
      </c>
      <c r="F193" s="366">
        <f>E193*D193</f>
        <v>0.8639999999999999</v>
      </c>
      <c r="G193" s="366">
        <f t="shared" si="8"/>
        <v>0.17279999999999998</v>
      </c>
      <c r="H193" s="367">
        <f t="shared" si="9"/>
        <v>1.0368</v>
      </c>
      <c r="I193" s="217">
        <v>43745</v>
      </c>
      <c r="J193" s="175"/>
    </row>
    <row r="194" spans="1:10" ht="23.25" customHeight="1" thickBot="1">
      <c r="A194" s="362">
        <v>65</v>
      </c>
      <c r="B194" s="363" t="s">
        <v>141</v>
      </c>
      <c r="C194" s="364" t="s">
        <v>140</v>
      </c>
      <c r="D194" s="365">
        <v>0.072</v>
      </c>
      <c r="E194" s="363">
        <v>8.4</v>
      </c>
      <c r="F194" s="366">
        <f>E194*D194</f>
        <v>0.6048</v>
      </c>
      <c r="G194" s="366">
        <f t="shared" si="8"/>
        <v>0.12096</v>
      </c>
      <c r="H194" s="367">
        <f>G194+F194+0.01</f>
        <v>0.73576</v>
      </c>
      <c r="I194" s="217">
        <v>43745</v>
      </c>
      <c r="J194" s="175"/>
    </row>
    <row r="195" spans="1:10" ht="35.25" customHeight="1" thickBot="1">
      <c r="A195" s="698">
        <v>66</v>
      </c>
      <c r="B195" s="321" t="s">
        <v>269</v>
      </c>
      <c r="C195" s="704" t="s">
        <v>262</v>
      </c>
      <c r="D195" s="701">
        <v>0.072</v>
      </c>
      <c r="E195" s="321"/>
      <c r="F195" s="360"/>
      <c r="G195" s="354"/>
      <c r="H195" s="361"/>
      <c r="I195" s="217"/>
      <c r="J195" s="175"/>
    </row>
    <row r="196" spans="1:10" ht="23.25" customHeight="1" thickBot="1">
      <c r="A196" s="699"/>
      <c r="B196" s="322" t="s">
        <v>263</v>
      </c>
      <c r="C196" s="705"/>
      <c r="D196" s="702"/>
      <c r="E196" s="322">
        <v>43.8</v>
      </c>
      <c r="F196" s="356">
        <f>E196*D195</f>
        <v>3.1535999999999995</v>
      </c>
      <c r="G196" s="356">
        <f t="shared" si="8"/>
        <v>0.6307199999999998</v>
      </c>
      <c r="H196" s="357">
        <f t="shared" si="9"/>
        <v>3.7843199999999992</v>
      </c>
      <c r="I196" s="217">
        <v>43745</v>
      </c>
      <c r="J196" s="175"/>
    </row>
    <row r="197" spans="1:10" ht="29.25" customHeight="1" thickBot="1">
      <c r="A197" s="699"/>
      <c r="B197" s="322" t="s">
        <v>267</v>
      </c>
      <c r="C197" s="705"/>
      <c r="D197" s="702"/>
      <c r="E197" s="322">
        <v>2</v>
      </c>
      <c r="F197" s="356">
        <f>E197*D195</f>
        <v>0.144</v>
      </c>
      <c r="G197" s="356">
        <f t="shared" si="8"/>
        <v>0.0288</v>
      </c>
      <c r="H197" s="357">
        <f t="shared" si="9"/>
        <v>0.17279999999999998</v>
      </c>
      <c r="I197" s="217">
        <v>43745</v>
      </c>
      <c r="J197" s="175"/>
    </row>
    <row r="198" spans="1:10" ht="23.25" customHeight="1" thickBot="1">
      <c r="A198" s="699"/>
      <c r="B198" s="322" t="s">
        <v>264</v>
      </c>
      <c r="C198" s="705"/>
      <c r="D198" s="702"/>
      <c r="E198" s="322">
        <v>37.3</v>
      </c>
      <c r="F198" s="356">
        <f>E198*D195</f>
        <v>2.6855999999999995</v>
      </c>
      <c r="G198" s="356">
        <f t="shared" si="8"/>
        <v>0.5371199999999999</v>
      </c>
      <c r="H198" s="357">
        <f>G198+F198-0.01</f>
        <v>3.2127199999999996</v>
      </c>
      <c r="I198" s="217">
        <v>43745</v>
      </c>
      <c r="J198" s="175"/>
    </row>
    <row r="199" spans="1:10" ht="23.25" customHeight="1" thickBot="1">
      <c r="A199" s="700"/>
      <c r="B199" s="331" t="s">
        <v>268</v>
      </c>
      <c r="C199" s="706"/>
      <c r="D199" s="703"/>
      <c r="E199" s="331">
        <v>0.7</v>
      </c>
      <c r="F199" s="358">
        <f>E199*D195</f>
        <v>0.05039999999999999</v>
      </c>
      <c r="G199" s="358">
        <f t="shared" si="8"/>
        <v>0.010079999999999999</v>
      </c>
      <c r="H199" s="359">
        <f t="shared" si="9"/>
        <v>0.06047999999999999</v>
      </c>
      <c r="I199" s="217">
        <v>43745</v>
      </c>
      <c r="J199" s="175"/>
    </row>
    <row r="200" spans="1:10" ht="28.5" customHeight="1" thickBot="1">
      <c r="A200" s="362">
        <v>67</v>
      </c>
      <c r="B200" s="363" t="s">
        <v>142</v>
      </c>
      <c r="C200" s="363" t="s">
        <v>34</v>
      </c>
      <c r="D200" s="258">
        <v>0.072</v>
      </c>
      <c r="E200" s="363">
        <v>12</v>
      </c>
      <c r="F200" s="366">
        <f>E200*D200</f>
        <v>0.8639999999999999</v>
      </c>
      <c r="G200" s="366">
        <f t="shared" si="8"/>
        <v>0.17279999999999998</v>
      </c>
      <c r="H200" s="367">
        <f t="shared" si="9"/>
        <v>1.0368</v>
      </c>
      <c r="I200" s="217">
        <v>43745</v>
      </c>
      <c r="J200" s="175"/>
    </row>
    <row r="201" spans="1:10" ht="23.25" customHeight="1" thickBot="1">
      <c r="A201" s="698">
        <v>68</v>
      </c>
      <c r="B201" s="321" t="s">
        <v>270</v>
      </c>
      <c r="C201" s="707" t="s">
        <v>138</v>
      </c>
      <c r="D201" s="710">
        <v>0.072</v>
      </c>
      <c r="E201" s="321"/>
      <c r="F201" s="360"/>
      <c r="G201" s="360"/>
      <c r="H201" s="361"/>
      <c r="I201" s="217">
        <v>43745</v>
      </c>
      <c r="J201" s="175"/>
    </row>
    <row r="202" spans="1:10" ht="23.25" customHeight="1" thickBot="1">
      <c r="A202" s="699"/>
      <c r="B202" s="322" t="s">
        <v>263</v>
      </c>
      <c r="C202" s="708"/>
      <c r="D202" s="711"/>
      <c r="E202" s="322">
        <v>10.2</v>
      </c>
      <c r="F202" s="356">
        <f>E202*D201</f>
        <v>0.7343999999999999</v>
      </c>
      <c r="G202" s="356">
        <f t="shared" si="8"/>
        <v>0.14687999999999998</v>
      </c>
      <c r="H202" s="357">
        <f t="shared" si="9"/>
        <v>0.88128</v>
      </c>
      <c r="I202" s="217">
        <v>43745</v>
      </c>
      <c r="J202" s="175"/>
    </row>
    <row r="203" spans="1:10" ht="29.25" customHeight="1" thickBot="1">
      <c r="A203" s="700"/>
      <c r="B203" s="331" t="s">
        <v>267</v>
      </c>
      <c r="C203" s="709"/>
      <c r="D203" s="712"/>
      <c r="E203" s="331">
        <v>2</v>
      </c>
      <c r="F203" s="358">
        <f>E203*D201</f>
        <v>0.144</v>
      </c>
      <c r="G203" s="358">
        <f t="shared" si="8"/>
        <v>0.0288</v>
      </c>
      <c r="H203" s="359">
        <f t="shared" si="9"/>
        <v>0.17279999999999998</v>
      </c>
      <c r="I203" s="217">
        <v>43745</v>
      </c>
      <c r="J203" s="175"/>
    </row>
    <row r="204" spans="1:10" ht="28.5" customHeight="1" thickBot="1">
      <c r="A204" s="698">
        <v>69</v>
      </c>
      <c r="B204" s="321" t="s">
        <v>143</v>
      </c>
      <c r="C204" s="713" t="s">
        <v>129</v>
      </c>
      <c r="D204" s="710">
        <v>0.072</v>
      </c>
      <c r="E204" s="321"/>
      <c r="F204" s="360"/>
      <c r="G204" s="360"/>
      <c r="H204" s="361"/>
      <c r="I204" s="217"/>
      <c r="J204" s="175"/>
    </row>
    <row r="205" spans="1:10" ht="23.25" customHeight="1" thickBot="1">
      <c r="A205" s="699"/>
      <c r="B205" s="322" t="s">
        <v>144</v>
      </c>
      <c r="C205" s="714"/>
      <c r="D205" s="711"/>
      <c r="E205" s="322">
        <v>0.4</v>
      </c>
      <c r="F205" s="356">
        <f>E205*D204</f>
        <v>0.0288</v>
      </c>
      <c r="G205" s="356">
        <f t="shared" si="8"/>
        <v>0.0057599999999999995</v>
      </c>
      <c r="H205" s="357">
        <f>G205+F205-0.01</f>
        <v>0.02456</v>
      </c>
      <c r="I205" s="217">
        <v>43745</v>
      </c>
      <c r="J205" s="175"/>
    </row>
    <row r="206" spans="1:10" ht="23.25" customHeight="1" thickBot="1">
      <c r="A206" s="699"/>
      <c r="B206" s="322" t="s">
        <v>145</v>
      </c>
      <c r="C206" s="714"/>
      <c r="D206" s="711"/>
      <c r="E206" s="322">
        <v>0.8</v>
      </c>
      <c r="F206" s="356">
        <f>E206*D204</f>
        <v>0.0576</v>
      </c>
      <c r="G206" s="356">
        <f t="shared" si="8"/>
        <v>0.011519999999999999</v>
      </c>
      <c r="H206" s="357">
        <f t="shared" si="9"/>
        <v>0.06912</v>
      </c>
      <c r="I206" s="217">
        <v>43745</v>
      </c>
      <c r="J206" s="175"/>
    </row>
    <row r="207" spans="1:10" ht="23.25" customHeight="1" thickBot="1">
      <c r="A207" s="699"/>
      <c r="B207" s="322" t="s">
        <v>146</v>
      </c>
      <c r="C207" s="715"/>
      <c r="D207" s="711"/>
      <c r="E207" s="322">
        <v>1.8</v>
      </c>
      <c r="F207" s="356">
        <f>E207*D204</f>
        <v>0.1296</v>
      </c>
      <c r="G207" s="356">
        <f t="shared" si="8"/>
        <v>0.025919999999999995</v>
      </c>
      <c r="H207" s="357">
        <f>G207+F207-0.01</f>
        <v>0.14551999999999998</v>
      </c>
      <c r="I207" s="217">
        <v>43745</v>
      </c>
      <c r="J207" s="175"/>
    </row>
    <row r="208" spans="1:10" ht="23.25" customHeight="1" thickBot="1">
      <c r="A208" s="700"/>
      <c r="B208" s="331" t="s">
        <v>147</v>
      </c>
      <c r="C208" s="331" t="s">
        <v>46</v>
      </c>
      <c r="D208" s="712"/>
      <c r="E208" s="331">
        <v>0.6</v>
      </c>
      <c r="F208" s="358">
        <f>E208*D204</f>
        <v>0.043199999999999995</v>
      </c>
      <c r="G208" s="358">
        <f t="shared" si="8"/>
        <v>0.008639999999999998</v>
      </c>
      <c r="H208" s="359">
        <f t="shared" si="9"/>
        <v>0.05184</v>
      </c>
      <c r="I208" s="217">
        <v>43745</v>
      </c>
      <c r="J208" s="175"/>
    </row>
    <row r="209" spans="1:10" ht="23.25" customHeight="1" thickBot="1">
      <c r="A209" s="362">
        <v>70</v>
      </c>
      <c r="B209" s="363" t="s">
        <v>148</v>
      </c>
      <c r="C209" s="363" t="s">
        <v>149</v>
      </c>
      <c r="D209" s="258">
        <v>0.072</v>
      </c>
      <c r="E209" s="363">
        <v>6</v>
      </c>
      <c r="F209" s="366">
        <f>E209*D209</f>
        <v>0.43199999999999994</v>
      </c>
      <c r="G209" s="366">
        <f t="shared" si="8"/>
        <v>0.08639999999999999</v>
      </c>
      <c r="H209" s="367">
        <f t="shared" si="9"/>
        <v>0.5184</v>
      </c>
      <c r="I209" s="217">
        <v>43745</v>
      </c>
      <c r="J209" s="175"/>
    </row>
    <row r="210" spans="1:10" ht="23.25" customHeight="1" thickBot="1">
      <c r="A210" s="698">
        <v>71</v>
      </c>
      <c r="B210" s="321" t="s">
        <v>150</v>
      </c>
      <c r="C210" s="704" t="s">
        <v>34</v>
      </c>
      <c r="D210" s="701">
        <v>0.072</v>
      </c>
      <c r="E210" s="321"/>
      <c r="F210" s="360"/>
      <c r="G210" s="354"/>
      <c r="H210" s="361"/>
      <c r="I210" s="217">
        <v>43745</v>
      </c>
      <c r="J210" s="175"/>
    </row>
    <row r="211" spans="1:10" ht="23.25" customHeight="1" thickBot="1">
      <c r="A211" s="699"/>
      <c r="B211" s="322" t="s">
        <v>151</v>
      </c>
      <c r="C211" s="705"/>
      <c r="D211" s="702"/>
      <c r="E211" s="322">
        <v>6.6</v>
      </c>
      <c r="F211" s="356">
        <f>E211*D210</f>
        <v>0.47519999999999996</v>
      </c>
      <c r="G211" s="356">
        <f t="shared" si="8"/>
        <v>0.09504</v>
      </c>
      <c r="H211" s="357">
        <f>G211+F211</f>
        <v>0.57024</v>
      </c>
      <c r="I211" s="217">
        <v>43745</v>
      </c>
      <c r="J211" s="175"/>
    </row>
    <row r="212" spans="1:10" ht="23.25" customHeight="1" thickBot="1">
      <c r="A212" s="699"/>
      <c r="B212" s="322" t="s">
        <v>152</v>
      </c>
      <c r="C212" s="705"/>
      <c r="D212" s="702"/>
      <c r="E212" s="322">
        <v>8.4</v>
      </c>
      <c r="F212" s="356">
        <f>E212*D210</f>
        <v>0.6048</v>
      </c>
      <c r="G212" s="356">
        <f t="shared" si="8"/>
        <v>0.12096</v>
      </c>
      <c r="H212" s="357">
        <f>G212+F212+0.01</f>
        <v>0.73576</v>
      </c>
      <c r="I212" s="217">
        <v>43745</v>
      </c>
      <c r="J212" s="175"/>
    </row>
    <row r="213" spans="1:10" ht="23.25" customHeight="1" thickBot="1">
      <c r="A213" s="699"/>
      <c r="B213" s="322" t="s">
        <v>153</v>
      </c>
      <c r="C213" s="705"/>
      <c r="D213" s="702"/>
      <c r="E213" s="322">
        <v>9</v>
      </c>
      <c r="F213" s="356">
        <f>E213*D210</f>
        <v>0.6479999999999999</v>
      </c>
      <c r="G213" s="356">
        <f t="shared" si="8"/>
        <v>0.12959999999999997</v>
      </c>
      <c r="H213" s="357">
        <f>G213+F213-0.01</f>
        <v>0.7675999999999998</v>
      </c>
      <c r="I213" s="217">
        <v>43745</v>
      </c>
      <c r="J213" s="175"/>
    </row>
    <row r="214" spans="1:10" ht="23.25" customHeight="1" thickBot="1">
      <c r="A214" s="700"/>
      <c r="B214" s="331" t="s">
        <v>154</v>
      </c>
      <c r="C214" s="706"/>
      <c r="D214" s="703"/>
      <c r="E214" s="331">
        <v>12</v>
      </c>
      <c r="F214" s="358">
        <f>E214*D210</f>
        <v>0.8639999999999999</v>
      </c>
      <c r="G214" s="358">
        <f t="shared" si="8"/>
        <v>0.17279999999999998</v>
      </c>
      <c r="H214" s="359">
        <f t="shared" si="9"/>
        <v>1.0368</v>
      </c>
      <c r="I214" s="217">
        <v>43745</v>
      </c>
      <c r="J214" s="175"/>
    </row>
    <row r="215" spans="1:10" ht="30" customHeight="1" thickBot="1">
      <c r="A215" s="698">
        <v>72</v>
      </c>
      <c r="B215" s="321" t="s">
        <v>271</v>
      </c>
      <c r="C215" s="710" t="s">
        <v>262</v>
      </c>
      <c r="D215" s="701">
        <v>0.072</v>
      </c>
      <c r="E215" s="321"/>
      <c r="F215" s="360"/>
      <c r="G215" s="360"/>
      <c r="H215" s="361"/>
      <c r="I215" s="217">
        <v>43745</v>
      </c>
      <c r="J215" s="175"/>
    </row>
    <row r="216" spans="1:10" ht="23.25" customHeight="1" thickBot="1">
      <c r="A216" s="699"/>
      <c r="B216" s="322" t="s">
        <v>272</v>
      </c>
      <c r="C216" s="711"/>
      <c r="D216" s="702"/>
      <c r="E216" s="322">
        <v>2</v>
      </c>
      <c r="F216" s="356">
        <f>E216*D215</f>
        <v>0.144</v>
      </c>
      <c r="G216" s="356">
        <f t="shared" si="8"/>
        <v>0.0288</v>
      </c>
      <c r="H216" s="357">
        <f t="shared" si="9"/>
        <v>0.17279999999999998</v>
      </c>
      <c r="I216" s="217">
        <v>43745</v>
      </c>
      <c r="J216" s="175"/>
    </row>
    <row r="217" spans="1:10" ht="23.25" customHeight="1" thickBot="1">
      <c r="A217" s="700"/>
      <c r="B217" s="331" t="s">
        <v>273</v>
      </c>
      <c r="C217" s="712"/>
      <c r="D217" s="703"/>
      <c r="E217" s="331">
        <v>0.7</v>
      </c>
      <c r="F217" s="358">
        <f>E217*D215</f>
        <v>0.05039999999999999</v>
      </c>
      <c r="G217" s="358">
        <f t="shared" si="8"/>
        <v>0.010079999999999999</v>
      </c>
      <c r="H217" s="359">
        <f t="shared" si="9"/>
        <v>0.06047999999999999</v>
      </c>
      <c r="I217" s="217">
        <v>43745</v>
      </c>
      <c r="J217" s="175"/>
    </row>
    <row r="218" spans="1:10" ht="36.75" customHeight="1" thickBot="1">
      <c r="A218" s="362">
        <v>73</v>
      </c>
      <c r="B218" s="363" t="s">
        <v>274</v>
      </c>
      <c r="C218" s="363" t="s">
        <v>43</v>
      </c>
      <c r="D218" s="258">
        <v>0.072</v>
      </c>
      <c r="E218" s="363">
        <v>105</v>
      </c>
      <c r="F218" s="366">
        <f>E218*D218</f>
        <v>7.56</v>
      </c>
      <c r="G218" s="366">
        <f t="shared" si="8"/>
        <v>1.5119999999999998</v>
      </c>
      <c r="H218" s="367">
        <f>G218+F218</f>
        <v>9.072</v>
      </c>
      <c r="I218" s="217">
        <v>43745</v>
      </c>
      <c r="J218" s="175"/>
    </row>
    <row r="219" spans="1:10" ht="29.25" customHeight="1" thickBot="1">
      <c r="A219" s="362">
        <v>74</v>
      </c>
      <c r="B219" s="363" t="s">
        <v>155</v>
      </c>
      <c r="C219" s="363" t="s">
        <v>43</v>
      </c>
      <c r="D219" s="258">
        <v>0.072</v>
      </c>
      <c r="E219" s="363">
        <v>9.5</v>
      </c>
      <c r="F219" s="366">
        <f>E219*D219</f>
        <v>0.6839999999999999</v>
      </c>
      <c r="G219" s="366">
        <f t="shared" si="8"/>
        <v>0.1368</v>
      </c>
      <c r="H219" s="367">
        <f t="shared" si="9"/>
        <v>0.8208</v>
      </c>
      <c r="I219" s="217">
        <v>43745</v>
      </c>
      <c r="J219" s="175"/>
    </row>
    <row r="220" spans="1:10" ht="32.25" customHeight="1" thickBot="1">
      <c r="A220" s="716">
        <v>75</v>
      </c>
      <c r="B220" s="321" t="s">
        <v>275</v>
      </c>
      <c r="C220" s="704" t="s">
        <v>43</v>
      </c>
      <c r="D220" s="701">
        <v>0.072</v>
      </c>
      <c r="E220" s="321"/>
      <c r="F220" s="360"/>
      <c r="G220" s="360"/>
      <c r="H220" s="361"/>
      <c r="I220" s="217">
        <v>43745</v>
      </c>
      <c r="J220" s="175"/>
    </row>
    <row r="221" spans="1:10" ht="23.25" customHeight="1" thickBot="1">
      <c r="A221" s="717"/>
      <c r="B221" s="322" t="s">
        <v>276</v>
      </c>
      <c r="C221" s="705"/>
      <c r="D221" s="702"/>
      <c r="E221" s="322">
        <v>10</v>
      </c>
      <c r="F221" s="356">
        <f>E221*D220</f>
        <v>0.72</v>
      </c>
      <c r="G221" s="356">
        <f t="shared" si="8"/>
        <v>0.144</v>
      </c>
      <c r="H221" s="357">
        <f t="shared" si="9"/>
        <v>0.864</v>
      </c>
      <c r="I221" s="217">
        <v>43745</v>
      </c>
      <c r="J221" s="175"/>
    </row>
    <row r="222" spans="1:10" ht="23.25" customHeight="1" thickBot="1">
      <c r="A222" s="718"/>
      <c r="B222" s="331" t="s">
        <v>277</v>
      </c>
      <c r="C222" s="706"/>
      <c r="D222" s="703"/>
      <c r="E222" s="331">
        <v>20</v>
      </c>
      <c r="F222" s="358">
        <f>E222*D220</f>
        <v>1.44</v>
      </c>
      <c r="G222" s="358">
        <f t="shared" si="8"/>
        <v>0.288</v>
      </c>
      <c r="H222" s="359">
        <f t="shared" si="9"/>
        <v>1.728</v>
      </c>
      <c r="I222" s="217">
        <v>43745</v>
      </c>
      <c r="J222" s="175"/>
    </row>
    <row r="223" spans="1:10" ht="29.25" customHeight="1" thickBot="1">
      <c r="A223" s="362">
        <v>76</v>
      </c>
      <c r="B223" s="363" t="s">
        <v>156</v>
      </c>
      <c r="C223" s="363" t="s">
        <v>157</v>
      </c>
      <c r="D223" s="258">
        <v>0.072</v>
      </c>
      <c r="E223" s="363">
        <v>12</v>
      </c>
      <c r="F223" s="366">
        <f>E223*D223</f>
        <v>0.8639999999999999</v>
      </c>
      <c r="G223" s="366">
        <f t="shared" si="8"/>
        <v>0.17279999999999998</v>
      </c>
      <c r="H223" s="367">
        <f t="shared" si="9"/>
        <v>1.0368</v>
      </c>
      <c r="I223" s="217">
        <v>43745</v>
      </c>
      <c r="J223" s="175"/>
    </row>
    <row r="224" spans="1:10" ht="29.25" customHeight="1" thickBot="1">
      <c r="A224" s="362">
        <v>77</v>
      </c>
      <c r="B224" s="363" t="s">
        <v>278</v>
      </c>
      <c r="C224" s="363" t="s">
        <v>279</v>
      </c>
      <c r="D224" s="258">
        <v>0.072</v>
      </c>
      <c r="E224" s="363">
        <v>92.5</v>
      </c>
      <c r="F224" s="366">
        <f>E224*D224</f>
        <v>6.659999999999999</v>
      </c>
      <c r="G224" s="366">
        <f t="shared" si="8"/>
        <v>1.3319999999999999</v>
      </c>
      <c r="H224" s="367">
        <f t="shared" si="9"/>
        <v>7.991999999999999</v>
      </c>
      <c r="I224" s="217">
        <v>43745</v>
      </c>
      <c r="J224" s="175"/>
    </row>
    <row r="225" spans="1:10" ht="30" customHeight="1" thickBot="1">
      <c r="A225" s="698">
        <v>78</v>
      </c>
      <c r="B225" s="321" t="s">
        <v>280</v>
      </c>
      <c r="C225" s="704" t="s">
        <v>281</v>
      </c>
      <c r="D225" s="701">
        <v>0.072</v>
      </c>
      <c r="E225" s="321"/>
      <c r="F225" s="360"/>
      <c r="G225" s="354"/>
      <c r="H225" s="361"/>
      <c r="I225" s="217">
        <v>43745</v>
      </c>
      <c r="J225" s="175"/>
    </row>
    <row r="226" spans="1:10" ht="27.75" customHeight="1" thickBot="1">
      <c r="A226" s="699"/>
      <c r="B226" s="322" t="s">
        <v>282</v>
      </c>
      <c r="C226" s="705"/>
      <c r="D226" s="702"/>
      <c r="E226" s="322">
        <v>17</v>
      </c>
      <c r="F226" s="356">
        <f>E226*D225</f>
        <v>1.224</v>
      </c>
      <c r="G226" s="356">
        <f t="shared" si="8"/>
        <v>0.24480000000000002</v>
      </c>
      <c r="H226" s="357">
        <f>G226+F226+0.01</f>
        <v>1.4788</v>
      </c>
      <c r="I226" s="217">
        <v>43745</v>
      </c>
      <c r="J226" s="175"/>
    </row>
    <row r="227" spans="1:10" ht="23.25" customHeight="1" thickBot="1">
      <c r="A227" s="700"/>
      <c r="B227" s="331" t="s">
        <v>283</v>
      </c>
      <c r="C227" s="706"/>
      <c r="D227" s="703"/>
      <c r="E227" s="331">
        <v>26.4</v>
      </c>
      <c r="F227" s="358">
        <f>E227*D225</f>
        <v>1.9007999999999998</v>
      </c>
      <c r="G227" s="358">
        <f t="shared" si="8"/>
        <v>0.38016</v>
      </c>
      <c r="H227" s="359">
        <f t="shared" si="9"/>
        <v>2.28096</v>
      </c>
      <c r="I227" s="217">
        <v>43745</v>
      </c>
      <c r="J227" s="175"/>
    </row>
    <row r="228" spans="1:10" ht="23.25" customHeight="1" thickBot="1">
      <c r="A228" s="368">
        <v>79</v>
      </c>
      <c r="B228" s="363" t="s">
        <v>158</v>
      </c>
      <c r="C228" s="363" t="s">
        <v>43</v>
      </c>
      <c r="D228" s="258">
        <v>0.072</v>
      </c>
      <c r="E228" s="363">
        <v>4.2</v>
      </c>
      <c r="F228" s="366">
        <f>E228*D228</f>
        <v>0.3024</v>
      </c>
      <c r="G228" s="366">
        <f t="shared" si="8"/>
        <v>0.06048</v>
      </c>
      <c r="H228" s="367">
        <f t="shared" si="9"/>
        <v>0.36288</v>
      </c>
      <c r="I228" s="217">
        <v>43745</v>
      </c>
      <c r="J228" s="175"/>
    </row>
    <row r="229" spans="1:10" ht="29.25" customHeight="1" thickBot="1">
      <c r="A229" s="698">
        <v>80</v>
      </c>
      <c r="B229" s="321" t="s">
        <v>159</v>
      </c>
      <c r="C229" s="704" t="s">
        <v>43</v>
      </c>
      <c r="D229" s="701">
        <v>0.072</v>
      </c>
      <c r="E229" s="321"/>
      <c r="F229" s="360"/>
      <c r="G229" s="360"/>
      <c r="H229" s="361"/>
      <c r="I229" s="217"/>
      <c r="J229" s="175"/>
    </row>
    <row r="230" spans="1:10" ht="29.25" customHeight="1" thickBot="1">
      <c r="A230" s="699"/>
      <c r="B230" s="322" t="s">
        <v>282</v>
      </c>
      <c r="C230" s="705"/>
      <c r="D230" s="702"/>
      <c r="E230" s="322">
        <v>70.5</v>
      </c>
      <c r="F230" s="356">
        <f>E230*D229</f>
        <v>5.076</v>
      </c>
      <c r="G230" s="356">
        <f t="shared" si="8"/>
        <v>1.0151999999999999</v>
      </c>
      <c r="H230" s="357">
        <f>G230+F230</f>
        <v>6.0912</v>
      </c>
      <c r="I230" s="217">
        <v>43745</v>
      </c>
      <c r="J230" s="175"/>
    </row>
    <row r="231" spans="1:10" ht="23.25" customHeight="1" thickBot="1">
      <c r="A231" s="700"/>
      <c r="B231" s="331" t="s">
        <v>284</v>
      </c>
      <c r="C231" s="706"/>
      <c r="D231" s="703"/>
      <c r="E231" s="331">
        <v>54</v>
      </c>
      <c r="F231" s="358">
        <f>E231*D229</f>
        <v>3.888</v>
      </c>
      <c r="G231" s="358">
        <f t="shared" si="8"/>
        <v>0.7776</v>
      </c>
      <c r="H231" s="359">
        <f t="shared" si="9"/>
        <v>4.6655999999999995</v>
      </c>
      <c r="I231" s="217">
        <v>43745</v>
      </c>
      <c r="J231" s="175"/>
    </row>
    <row r="232" spans="1:10" ht="23.25" customHeight="1" thickBot="1">
      <c r="A232" s="698">
        <v>81</v>
      </c>
      <c r="B232" s="321" t="s">
        <v>160</v>
      </c>
      <c r="C232" s="704" t="s">
        <v>43</v>
      </c>
      <c r="D232" s="701">
        <v>0.072</v>
      </c>
      <c r="E232" s="321"/>
      <c r="F232" s="360"/>
      <c r="G232" s="354"/>
      <c r="H232" s="361"/>
      <c r="I232" s="217">
        <v>43745</v>
      </c>
      <c r="J232" s="175"/>
    </row>
    <row r="233" spans="1:10" ht="29.25" customHeight="1" thickBot="1">
      <c r="A233" s="699"/>
      <c r="B233" s="322" t="s">
        <v>161</v>
      </c>
      <c r="C233" s="705"/>
      <c r="D233" s="702"/>
      <c r="E233" s="322">
        <v>7</v>
      </c>
      <c r="F233" s="356">
        <f>E233*D232</f>
        <v>0.504</v>
      </c>
      <c r="G233" s="356">
        <f t="shared" si="8"/>
        <v>0.1008</v>
      </c>
      <c r="H233" s="357">
        <f t="shared" si="9"/>
        <v>0.6048</v>
      </c>
      <c r="I233" s="217">
        <v>43745</v>
      </c>
      <c r="J233" s="175"/>
    </row>
    <row r="234" spans="1:10" ht="39.75" customHeight="1" thickBot="1">
      <c r="A234" s="700"/>
      <c r="B234" s="331" t="s">
        <v>162</v>
      </c>
      <c r="C234" s="706"/>
      <c r="D234" s="703"/>
      <c r="E234" s="331">
        <v>18</v>
      </c>
      <c r="F234" s="358">
        <f>E234*D232</f>
        <v>1.2959999999999998</v>
      </c>
      <c r="G234" s="358">
        <f t="shared" si="8"/>
        <v>0.25919999999999993</v>
      </c>
      <c r="H234" s="359">
        <f t="shared" si="9"/>
        <v>1.5551999999999997</v>
      </c>
      <c r="I234" s="217">
        <v>43745</v>
      </c>
      <c r="J234" s="175"/>
    </row>
    <row r="235" spans="1:10" ht="23.25" customHeight="1" thickBot="1">
      <c r="A235" s="369">
        <v>82</v>
      </c>
      <c r="B235" s="370" t="s">
        <v>163</v>
      </c>
      <c r="C235" s="370" t="s">
        <v>43</v>
      </c>
      <c r="D235" s="371">
        <v>0.072</v>
      </c>
      <c r="E235" s="370">
        <v>15</v>
      </c>
      <c r="F235" s="372">
        <f>E235*D235</f>
        <v>1.0799999999999998</v>
      </c>
      <c r="G235" s="372">
        <f t="shared" si="8"/>
        <v>0.21599999999999997</v>
      </c>
      <c r="H235" s="373">
        <f>G235+F235</f>
        <v>1.2959999999999998</v>
      </c>
      <c r="I235" s="217">
        <v>43745</v>
      </c>
      <c r="J235" s="175"/>
    </row>
    <row r="236" spans="1:10" ht="33" customHeight="1" thickBot="1">
      <c r="A236" s="698">
        <v>83</v>
      </c>
      <c r="B236" s="321" t="s">
        <v>164</v>
      </c>
      <c r="C236" s="704" t="s">
        <v>43</v>
      </c>
      <c r="D236" s="710">
        <v>0.072</v>
      </c>
      <c r="E236" s="321"/>
      <c r="F236" s="360"/>
      <c r="G236" s="360"/>
      <c r="H236" s="361"/>
      <c r="I236" s="217">
        <v>43745</v>
      </c>
      <c r="J236" s="175"/>
    </row>
    <row r="237" spans="1:10" ht="23.25" customHeight="1" thickBot="1">
      <c r="A237" s="699"/>
      <c r="B237" s="322" t="s">
        <v>165</v>
      </c>
      <c r="C237" s="705"/>
      <c r="D237" s="711"/>
      <c r="E237" s="322">
        <v>5.4</v>
      </c>
      <c r="F237" s="356">
        <f>E237*D236</f>
        <v>0.3888</v>
      </c>
      <c r="G237" s="356">
        <f t="shared" si="8"/>
        <v>0.07776</v>
      </c>
      <c r="H237" s="357">
        <f>G237+F237-0.01</f>
        <v>0.45655999999999997</v>
      </c>
      <c r="I237" s="217">
        <v>43745</v>
      </c>
      <c r="J237" s="175"/>
    </row>
    <row r="238" spans="1:10" ht="23.25" customHeight="1" thickBot="1">
      <c r="A238" s="700"/>
      <c r="B238" s="331" t="s">
        <v>166</v>
      </c>
      <c r="C238" s="706"/>
      <c r="D238" s="712"/>
      <c r="E238" s="331">
        <v>13.2</v>
      </c>
      <c r="F238" s="358">
        <f>E238*D236</f>
        <v>0.9503999999999999</v>
      </c>
      <c r="G238" s="358">
        <f t="shared" si="8"/>
        <v>0.19008</v>
      </c>
      <c r="H238" s="359">
        <f t="shared" si="9"/>
        <v>1.14048</v>
      </c>
      <c r="I238" s="217">
        <v>43745</v>
      </c>
      <c r="J238" s="175"/>
    </row>
    <row r="239" spans="1:10" ht="36.75" customHeight="1" thickBot="1">
      <c r="A239" s="362">
        <v>84</v>
      </c>
      <c r="B239" s="363" t="s">
        <v>167</v>
      </c>
      <c r="C239" s="363" t="s">
        <v>43</v>
      </c>
      <c r="D239" s="258">
        <v>0.072</v>
      </c>
      <c r="E239" s="363">
        <v>20</v>
      </c>
      <c r="F239" s="366">
        <f>E239*D239</f>
        <v>1.44</v>
      </c>
      <c r="G239" s="366">
        <f t="shared" si="8"/>
        <v>0.288</v>
      </c>
      <c r="H239" s="367">
        <f t="shared" si="9"/>
        <v>1.728</v>
      </c>
      <c r="I239" s="217">
        <v>43745</v>
      </c>
      <c r="J239" s="175"/>
    </row>
    <row r="240" spans="1:10" ht="39.75" customHeight="1" thickBot="1">
      <c r="A240" s="698">
        <v>85</v>
      </c>
      <c r="B240" s="321" t="s">
        <v>285</v>
      </c>
      <c r="C240" s="704" t="s">
        <v>43</v>
      </c>
      <c r="D240" s="701">
        <v>0.072</v>
      </c>
      <c r="E240" s="321"/>
      <c r="F240" s="360"/>
      <c r="G240" s="360"/>
      <c r="H240" s="361"/>
      <c r="I240" s="217">
        <v>43745</v>
      </c>
      <c r="J240" s="175"/>
    </row>
    <row r="241" spans="1:10" ht="30.75" customHeight="1" thickBot="1">
      <c r="A241" s="699"/>
      <c r="B241" s="322" t="s">
        <v>286</v>
      </c>
      <c r="C241" s="705"/>
      <c r="D241" s="702"/>
      <c r="E241" s="322">
        <v>3.2</v>
      </c>
      <c r="F241" s="356">
        <f>E241*D240</f>
        <v>0.2304</v>
      </c>
      <c r="G241" s="356">
        <f t="shared" si="8"/>
        <v>0.046079999999999996</v>
      </c>
      <c r="H241" s="357">
        <f>G241+F241+0.01</f>
        <v>0.28648</v>
      </c>
      <c r="I241" s="217">
        <v>43745</v>
      </c>
      <c r="J241" s="175"/>
    </row>
    <row r="242" spans="1:10" ht="41.25" customHeight="1" thickBot="1">
      <c r="A242" s="699"/>
      <c r="B242" s="322" t="s">
        <v>287</v>
      </c>
      <c r="C242" s="705"/>
      <c r="D242" s="702"/>
      <c r="E242" s="322">
        <v>5.1</v>
      </c>
      <c r="F242" s="356">
        <f>E242*D240</f>
        <v>0.36719999999999997</v>
      </c>
      <c r="G242" s="356">
        <f t="shared" si="8"/>
        <v>0.07343999999999999</v>
      </c>
      <c r="H242" s="357">
        <f>G242+F242+0.01</f>
        <v>0.45064</v>
      </c>
      <c r="I242" s="217">
        <v>43745</v>
      </c>
      <c r="J242" s="175"/>
    </row>
    <row r="243" spans="1:10" ht="34.5" customHeight="1" thickBot="1">
      <c r="A243" s="700"/>
      <c r="B243" s="331" t="s">
        <v>288</v>
      </c>
      <c r="C243" s="706"/>
      <c r="D243" s="703"/>
      <c r="E243" s="331">
        <v>3.7</v>
      </c>
      <c r="F243" s="358">
        <f>E243*D240</f>
        <v>0.26639999999999997</v>
      </c>
      <c r="G243" s="358">
        <f t="shared" si="8"/>
        <v>0.053279999999999994</v>
      </c>
      <c r="H243" s="359">
        <f>G243+F243-0.01</f>
        <v>0.30967999999999996</v>
      </c>
      <c r="I243" s="217">
        <v>43745</v>
      </c>
      <c r="J243" s="175"/>
    </row>
    <row r="244" spans="1:10" ht="31.5" customHeight="1" thickBot="1">
      <c r="A244" s="362">
        <v>86</v>
      </c>
      <c r="B244" s="363" t="s">
        <v>289</v>
      </c>
      <c r="C244" s="363" t="s">
        <v>43</v>
      </c>
      <c r="D244" s="258">
        <v>0.072</v>
      </c>
      <c r="E244" s="363">
        <v>19</v>
      </c>
      <c r="F244" s="366">
        <f>E244*D244</f>
        <v>1.3679999999999999</v>
      </c>
      <c r="G244" s="366">
        <f t="shared" si="8"/>
        <v>0.2736</v>
      </c>
      <c r="H244" s="367">
        <f t="shared" si="9"/>
        <v>1.6416</v>
      </c>
      <c r="I244" s="217">
        <v>43745</v>
      </c>
      <c r="J244" s="175"/>
    </row>
    <row r="245" spans="1:10" ht="54" customHeight="1" thickBot="1">
      <c r="A245" s="362">
        <v>87</v>
      </c>
      <c r="B245" s="363" t="s">
        <v>290</v>
      </c>
      <c r="C245" s="363" t="s">
        <v>291</v>
      </c>
      <c r="D245" s="258">
        <v>0.072</v>
      </c>
      <c r="E245" s="339">
        <v>76.8</v>
      </c>
      <c r="F245" s="374">
        <f>E245*D245</f>
        <v>5.529599999999999</v>
      </c>
      <c r="G245" s="374">
        <f t="shared" si="8"/>
        <v>1.1059199999999998</v>
      </c>
      <c r="H245" s="375">
        <f>G245+F245-0.01</f>
        <v>6.62552</v>
      </c>
      <c r="I245" s="217">
        <v>43745</v>
      </c>
      <c r="J245" s="175"/>
    </row>
    <row r="246" spans="1:10" ht="50.25" customHeight="1" thickBot="1">
      <c r="A246" s="376">
        <v>88</v>
      </c>
      <c r="B246" s="321" t="s">
        <v>292</v>
      </c>
      <c r="C246" s="701" t="s">
        <v>43</v>
      </c>
      <c r="D246" s="697">
        <v>0.072</v>
      </c>
      <c r="E246" s="321"/>
      <c r="F246" s="360"/>
      <c r="G246" s="354"/>
      <c r="H246" s="361"/>
      <c r="I246" s="217">
        <v>43745</v>
      </c>
      <c r="J246" s="175"/>
    </row>
    <row r="247" spans="1:10" ht="28.5" customHeight="1" thickBot="1">
      <c r="A247" s="377"/>
      <c r="B247" s="322" t="s">
        <v>293</v>
      </c>
      <c r="C247" s="702"/>
      <c r="D247" s="689"/>
      <c r="E247" s="322">
        <v>5</v>
      </c>
      <c r="F247" s="356">
        <f>E247*D246</f>
        <v>0.36</v>
      </c>
      <c r="G247" s="356">
        <f aca="true" t="shared" si="10" ref="G247:G297">F247*20/100</f>
        <v>0.072</v>
      </c>
      <c r="H247" s="357">
        <f>G247+F247</f>
        <v>0.432</v>
      </c>
      <c r="I247" s="217">
        <v>43745</v>
      </c>
      <c r="J247" s="175"/>
    </row>
    <row r="248" spans="1:10" ht="45" customHeight="1" thickBot="1">
      <c r="A248" s="377"/>
      <c r="B248" s="322" t="s">
        <v>294</v>
      </c>
      <c r="C248" s="702"/>
      <c r="D248" s="689"/>
      <c r="E248" s="322">
        <v>10.5</v>
      </c>
      <c r="F248" s="356">
        <f>E248*D246</f>
        <v>0.7559999999999999</v>
      </c>
      <c r="G248" s="356">
        <f t="shared" si="10"/>
        <v>0.15119999999999997</v>
      </c>
      <c r="H248" s="357">
        <f>G248+F248</f>
        <v>0.9071999999999999</v>
      </c>
      <c r="I248" s="217">
        <v>43745</v>
      </c>
      <c r="J248" s="175"/>
    </row>
    <row r="249" spans="1:10" ht="35.25" customHeight="1" thickBot="1">
      <c r="A249" s="378"/>
      <c r="B249" s="331" t="s">
        <v>295</v>
      </c>
      <c r="C249" s="703"/>
      <c r="D249" s="690"/>
      <c r="E249" s="331">
        <v>23</v>
      </c>
      <c r="F249" s="358">
        <f>E249*D246</f>
        <v>1.656</v>
      </c>
      <c r="G249" s="358">
        <f t="shared" si="10"/>
        <v>0.3312</v>
      </c>
      <c r="H249" s="359">
        <f>G249+F249</f>
        <v>1.9871999999999999</v>
      </c>
      <c r="I249" s="217">
        <v>43745</v>
      </c>
      <c r="J249" s="175"/>
    </row>
    <row r="250" spans="1:10" ht="23.25" customHeight="1" thickBot="1">
      <c r="A250" s="698">
        <v>89</v>
      </c>
      <c r="B250" s="321" t="s">
        <v>296</v>
      </c>
      <c r="C250" s="701" t="s">
        <v>43</v>
      </c>
      <c r="D250" s="701">
        <v>0.072</v>
      </c>
      <c r="E250" s="321"/>
      <c r="F250" s="360"/>
      <c r="G250" s="354"/>
      <c r="H250" s="361"/>
      <c r="I250" s="217">
        <v>43745</v>
      </c>
      <c r="J250" s="175"/>
    </row>
    <row r="251" spans="1:10" ht="31.5" customHeight="1" thickBot="1">
      <c r="A251" s="699"/>
      <c r="B251" s="322" t="s">
        <v>297</v>
      </c>
      <c r="C251" s="702"/>
      <c r="D251" s="702"/>
      <c r="E251" s="322">
        <v>24</v>
      </c>
      <c r="F251" s="356">
        <f>E251*D250</f>
        <v>1.7279999999999998</v>
      </c>
      <c r="G251" s="356">
        <f t="shared" si="10"/>
        <v>0.34559999999999996</v>
      </c>
      <c r="H251" s="357">
        <f>G251+F251</f>
        <v>2.0736</v>
      </c>
      <c r="I251" s="217">
        <v>43745</v>
      </c>
      <c r="J251" s="175"/>
    </row>
    <row r="252" spans="1:10" ht="21.75" customHeight="1" thickBot="1">
      <c r="A252" s="700"/>
      <c r="B252" s="331" t="s">
        <v>284</v>
      </c>
      <c r="C252" s="703"/>
      <c r="D252" s="703"/>
      <c r="E252" s="331">
        <v>40.8</v>
      </c>
      <c r="F252" s="358">
        <f>E252*D250</f>
        <v>2.9375999999999998</v>
      </c>
      <c r="G252" s="358">
        <f t="shared" si="10"/>
        <v>0.5875199999999999</v>
      </c>
      <c r="H252" s="359">
        <f aca="true" t="shared" si="11" ref="H252:H298">G252+F252</f>
        <v>3.52512</v>
      </c>
      <c r="I252" s="217">
        <v>43745</v>
      </c>
      <c r="J252" s="175"/>
    </row>
    <row r="253" spans="1:10" ht="33" customHeight="1" thickBot="1">
      <c r="A253" s="379">
        <v>90</v>
      </c>
      <c r="B253" s="380" t="s">
        <v>298</v>
      </c>
      <c r="C253" s="381" t="s">
        <v>43</v>
      </c>
      <c r="D253" s="351">
        <v>0.072</v>
      </c>
      <c r="E253" s="381">
        <v>12</v>
      </c>
      <c r="F253" s="382">
        <f>E253*D253</f>
        <v>0.8639999999999999</v>
      </c>
      <c r="G253" s="382">
        <f t="shared" si="10"/>
        <v>0.17279999999999998</v>
      </c>
      <c r="H253" s="383">
        <f t="shared" si="11"/>
        <v>1.0368</v>
      </c>
      <c r="I253" s="217">
        <v>43745</v>
      </c>
      <c r="J253" s="175"/>
    </row>
    <row r="254" spans="1:10" ht="35.25" customHeight="1" thickBot="1">
      <c r="A254" s="698">
        <v>91</v>
      </c>
      <c r="B254" s="321" t="s">
        <v>299</v>
      </c>
      <c r="C254" s="704" t="s">
        <v>43</v>
      </c>
      <c r="D254" s="701">
        <v>0.072</v>
      </c>
      <c r="E254" s="321"/>
      <c r="F254" s="360"/>
      <c r="G254" s="360"/>
      <c r="H254" s="361"/>
      <c r="I254" s="217">
        <v>43745</v>
      </c>
      <c r="J254" s="175"/>
    </row>
    <row r="255" spans="1:10" ht="29.25" customHeight="1" thickBot="1">
      <c r="A255" s="699"/>
      <c r="B255" s="322" t="s">
        <v>300</v>
      </c>
      <c r="C255" s="705"/>
      <c r="D255" s="702"/>
      <c r="E255" s="322">
        <v>15</v>
      </c>
      <c r="F255" s="356">
        <f>E255*D254</f>
        <v>1.0799999999999998</v>
      </c>
      <c r="G255" s="356">
        <f t="shared" si="10"/>
        <v>0.21599999999999997</v>
      </c>
      <c r="H255" s="357">
        <f>G255+F255</f>
        <v>1.2959999999999998</v>
      </c>
      <c r="I255" s="217">
        <v>43745</v>
      </c>
      <c r="J255" s="175"/>
    </row>
    <row r="256" spans="1:10" ht="23.25" customHeight="1" thickBot="1">
      <c r="A256" s="700"/>
      <c r="B256" s="331" t="s">
        <v>301</v>
      </c>
      <c r="C256" s="706"/>
      <c r="D256" s="703"/>
      <c r="E256" s="331">
        <v>9</v>
      </c>
      <c r="F256" s="358">
        <f>E256*D254</f>
        <v>0.6479999999999999</v>
      </c>
      <c r="G256" s="358">
        <f t="shared" si="10"/>
        <v>0.12959999999999997</v>
      </c>
      <c r="H256" s="359">
        <f>G256+F256-0.01</f>
        <v>0.7675999999999998</v>
      </c>
      <c r="I256" s="217">
        <v>43745</v>
      </c>
      <c r="J256" s="175"/>
    </row>
    <row r="257" spans="1:10" ht="42" customHeight="1" thickBot="1">
      <c r="A257" s="698">
        <v>92</v>
      </c>
      <c r="B257" s="321" t="s">
        <v>302</v>
      </c>
      <c r="C257" s="704" t="s">
        <v>43</v>
      </c>
      <c r="D257" s="701">
        <v>0.072</v>
      </c>
      <c r="E257" s="321"/>
      <c r="F257" s="360"/>
      <c r="G257" s="360"/>
      <c r="H257" s="361"/>
      <c r="I257" s="217">
        <v>43745</v>
      </c>
      <c r="J257" s="175"/>
    </row>
    <row r="258" spans="1:10" ht="23.25" customHeight="1" thickBot="1">
      <c r="A258" s="699"/>
      <c r="B258" s="322" t="s">
        <v>263</v>
      </c>
      <c r="C258" s="705"/>
      <c r="D258" s="702"/>
      <c r="E258" s="322">
        <v>54</v>
      </c>
      <c r="F258" s="356">
        <f>E258*D257</f>
        <v>3.888</v>
      </c>
      <c r="G258" s="356">
        <f t="shared" si="10"/>
        <v>0.7776</v>
      </c>
      <c r="H258" s="357">
        <f t="shared" si="11"/>
        <v>4.6655999999999995</v>
      </c>
      <c r="I258" s="217">
        <v>43745</v>
      </c>
      <c r="J258" s="175"/>
    </row>
    <row r="259" spans="1:10" ht="30" customHeight="1" thickBot="1">
      <c r="A259" s="699"/>
      <c r="B259" s="322" t="s">
        <v>267</v>
      </c>
      <c r="C259" s="705"/>
      <c r="D259" s="702"/>
      <c r="E259" s="322">
        <v>2</v>
      </c>
      <c r="F259" s="356">
        <f>E259*D257</f>
        <v>0.144</v>
      </c>
      <c r="G259" s="356">
        <f t="shared" si="10"/>
        <v>0.0288</v>
      </c>
      <c r="H259" s="357">
        <f t="shared" si="11"/>
        <v>0.17279999999999998</v>
      </c>
      <c r="I259" s="217">
        <v>43745</v>
      </c>
      <c r="J259" s="175"/>
    </row>
    <row r="260" spans="1:10" ht="23.25" customHeight="1" thickBot="1">
      <c r="A260" s="699"/>
      <c r="B260" s="322" t="s">
        <v>303</v>
      </c>
      <c r="C260" s="705"/>
      <c r="D260" s="702"/>
      <c r="E260" s="322">
        <v>47.5</v>
      </c>
      <c r="F260" s="356">
        <f>E260*D257</f>
        <v>3.42</v>
      </c>
      <c r="G260" s="356">
        <f t="shared" si="10"/>
        <v>0.684</v>
      </c>
      <c r="H260" s="357">
        <f>G260+F260</f>
        <v>4.104</v>
      </c>
      <c r="I260" s="217">
        <v>43745</v>
      </c>
      <c r="J260" s="175"/>
    </row>
    <row r="261" spans="1:10" ht="34.5" customHeight="1" thickBot="1">
      <c r="A261" s="700"/>
      <c r="B261" s="331" t="s">
        <v>268</v>
      </c>
      <c r="C261" s="706"/>
      <c r="D261" s="703"/>
      <c r="E261" s="331">
        <v>0.7</v>
      </c>
      <c r="F261" s="358">
        <f>E261*D257</f>
        <v>0.05039999999999999</v>
      </c>
      <c r="G261" s="358">
        <f t="shared" si="10"/>
        <v>0.010079999999999999</v>
      </c>
      <c r="H261" s="359">
        <f t="shared" si="11"/>
        <v>0.06047999999999999</v>
      </c>
      <c r="I261" s="217">
        <v>43745</v>
      </c>
      <c r="J261" s="175"/>
    </row>
    <row r="262" spans="1:10" ht="38.25" customHeight="1" thickBot="1">
      <c r="A262" s="698">
        <v>93</v>
      </c>
      <c r="B262" s="321" t="s">
        <v>304</v>
      </c>
      <c r="C262" s="701" t="s">
        <v>43</v>
      </c>
      <c r="D262" s="701">
        <v>0.072</v>
      </c>
      <c r="E262" s="321"/>
      <c r="F262" s="360"/>
      <c r="G262" s="354"/>
      <c r="H262" s="361"/>
      <c r="I262" s="217">
        <v>43745</v>
      </c>
      <c r="J262" s="175"/>
    </row>
    <row r="263" spans="1:10" ht="29.25" customHeight="1" thickBot="1">
      <c r="A263" s="699"/>
      <c r="B263" s="322" t="s">
        <v>305</v>
      </c>
      <c r="C263" s="702"/>
      <c r="D263" s="702"/>
      <c r="E263" s="322">
        <v>2.4</v>
      </c>
      <c r="F263" s="356">
        <f>E263*D262</f>
        <v>0.17279999999999998</v>
      </c>
      <c r="G263" s="356">
        <f t="shared" si="10"/>
        <v>0.034559999999999994</v>
      </c>
      <c r="H263" s="357">
        <f t="shared" si="11"/>
        <v>0.20736</v>
      </c>
      <c r="I263" s="217">
        <v>43745</v>
      </c>
      <c r="J263" s="175"/>
    </row>
    <row r="264" spans="1:10" ht="27.75" customHeight="1" thickBot="1">
      <c r="A264" s="700"/>
      <c r="B264" s="331" t="s">
        <v>306</v>
      </c>
      <c r="C264" s="703"/>
      <c r="D264" s="703"/>
      <c r="E264" s="331">
        <v>15</v>
      </c>
      <c r="F264" s="358">
        <f>E264*D262</f>
        <v>1.0799999999999998</v>
      </c>
      <c r="G264" s="358">
        <f t="shared" si="10"/>
        <v>0.21599999999999997</v>
      </c>
      <c r="H264" s="359">
        <f>G264+F264</f>
        <v>1.2959999999999998</v>
      </c>
      <c r="I264" s="217">
        <v>43745</v>
      </c>
      <c r="J264" s="175"/>
    </row>
    <row r="265" spans="1:10" ht="33" customHeight="1" thickBot="1">
      <c r="A265" s="362">
        <v>94</v>
      </c>
      <c r="B265" s="363" t="s">
        <v>307</v>
      </c>
      <c r="C265" s="364" t="s">
        <v>43</v>
      </c>
      <c r="D265" s="365">
        <v>0.072</v>
      </c>
      <c r="E265" s="363">
        <v>52.2</v>
      </c>
      <c r="F265" s="366">
        <f>E265*D265</f>
        <v>3.7584</v>
      </c>
      <c r="G265" s="366">
        <f t="shared" si="10"/>
        <v>0.75168</v>
      </c>
      <c r="H265" s="367">
        <f>G265+F265+0.01</f>
        <v>4.52008</v>
      </c>
      <c r="I265" s="217">
        <v>43745</v>
      </c>
      <c r="J265" s="175"/>
    </row>
    <row r="266" spans="1:10" ht="80.25" customHeight="1" thickBot="1">
      <c r="A266" s="362">
        <v>95</v>
      </c>
      <c r="B266" s="363" t="s">
        <v>308</v>
      </c>
      <c r="C266" s="364" t="s">
        <v>43</v>
      </c>
      <c r="D266" s="365">
        <v>0.072</v>
      </c>
      <c r="E266" s="339">
        <v>48.6</v>
      </c>
      <c r="F266" s="374">
        <f>E266*D266</f>
        <v>3.4991999999999996</v>
      </c>
      <c r="G266" s="374">
        <f t="shared" si="10"/>
        <v>0.6998399999999999</v>
      </c>
      <c r="H266" s="375">
        <f t="shared" si="11"/>
        <v>4.199039999999999</v>
      </c>
      <c r="I266" s="217">
        <v>43745</v>
      </c>
      <c r="J266" s="175"/>
    </row>
    <row r="267" spans="1:10" ht="44.25" customHeight="1" thickBot="1">
      <c r="A267" s="384">
        <v>96</v>
      </c>
      <c r="B267" s="381" t="s">
        <v>309</v>
      </c>
      <c r="C267" s="385" t="s">
        <v>43</v>
      </c>
      <c r="D267" s="386">
        <v>0.072</v>
      </c>
      <c r="E267" s="350">
        <v>11.4</v>
      </c>
      <c r="F267" s="387">
        <f>E267*D267</f>
        <v>0.8208</v>
      </c>
      <c r="G267" s="387">
        <f t="shared" si="10"/>
        <v>0.16416</v>
      </c>
      <c r="H267" s="388">
        <f t="shared" si="11"/>
        <v>0.98496</v>
      </c>
      <c r="I267" s="217">
        <v>43745</v>
      </c>
      <c r="J267" s="175"/>
    </row>
    <row r="268" spans="1:10" ht="64.5" customHeight="1" thickBot="1">
      <c r="A268" s="362">
        <v>97</v>
      </c>
      <c r="B268" s="363" t="s">
        <v>310</v>
      </c>
      <c r="C268" s="363" t="s">
        <v>260</v>
      </c>
      <c r="D268" s="258">
        <v>0.072</v>
      </c>
      <c r="E268" s="339">
        <v>45</v>
      </c>
      <c r="F268" s="374">
        <f>E268*D268</f>
        <v>3.2399999999999998</v>
      </c>
      <c r="G268" s="374">
        <f t="shared" si="10"/>
        <v>0.648</v>
      </c>
      <c r="H268" s="375">
        <f t="shared" si="11"/>
        <v>3.888</v>
      </c>
      <c r="I268" s="217">
        <v>43745</v>
      </c>
      <c r="J268" s="175"/>
    </row>
    <row r="269" spans="1:10" ht="56.25" customHeight="1" thickBot="1">
      <c r="A269" s="698">
        <v>98</v>
      </c>
      <c r="B269" s="321" t="s">
        <v>311</v>
      </c>
      <c r="C269" s="701" t="s">
        <v>43</v>
      </c>
      <c r="D269" s="701">
        <v>0.072</v>
      </c>
      <c r="E269" s="321"/>
      <c r="F269" s="360"/>
      <c r="G269" s="360"/>
      <c r="H269" s="361"/>
      <c r="I269" s="217"/>
      <c r="J269" s="175"/>
    </row>
    <row r="270" spans="1:10" ht="43.5" customHeight="1" thickBot="1">
      <c r="A270" s="699"/>
      <c r="B270" s="322" t="s">
        <v>312</v>
      </c>
      <c r="C270" s="702"/>
      <c r="D270" s="702"/>
      <c r="E270" s="247">
        <v>27</v>
      </c>
      <c r="F270" s="210">
        <f>E270*D269</f>
        <v>1.944</v>
      </c>
      <c r="G270" s="210">
        <f t="shared" si="10"/>
        <v>0.3888</v>
      </c>
      <c r="H270" s="211">
        <f>G270+F270</f>
        <v>2.3327999999999998</v>
      </c>
      <c r="I270" s="217">
        <v>43745</v>
      </c>
      <c r="J270" s="175"/>
    </row>
    <row r="271" spans="1:10" ht="29.25" customHeight="1" thickBot="1">
      <c r="A271" s="700"/>
      <c r="B271" s="331" t="s">
        <v>284</v>
      </c>
      <c r="C271" s="703"/>
      <c r="D271" s="703"/>
      <c r="E271" s="389">
        <v>52.2</v>
      </c>
      <c r="F271" s="215">
        <f>E271*D269</f>
        <v>3.7584</v>
      </c>
      <c r="G271" s="215">
        <f t="shared" si="10"/>
        <v>0.75168</v>
      </c>
      <c r="H271" s="216">
        <f>G271+F271+0.01</f>
        <v>4.52008</v>
      </c>
      <c r="I271" s="217">
        <v>43745</v>
      </c>
      <c r="J271" s="175"/>
    </row>
    <row r="272" spans="1:10" ht="45.75" customHeight="1" thickBot="1">
      <c r="A272" s="378">
        <v>99</v>
      </c>
      <c r="B272" s="390" t="s">
        <v>313</v>
      </c>
      <c r="C272" s="391" t="s">
        <v>314</v>
      </c>
      <c r="D272" s="392">
        <v>0.072</v>
      </c>
      <c r="E272" s="393">
        <v>69.6</v>
      </c>
      <c r="F272" s="394">
        <v>5.72</v>
      </c>
      <c r="G272" s="394">
        <f t="shared" si="10"/>
        <v>1.144</v>
      </c>
      <c r="H272" s="395">
        <f>G272+F272</f>
        <v>6.864</v>
      </c>
      <c r="I272" s="217">
        <v>43745</v>
      </c>
      <c r="J272" s="175"/>
    </row>
    <row r="273" spans="1:10" ht="31.5" customHeight="1" thickBot="1">
      <c r="A273" s="369">
        <v>100</v>
      </c>
      <c r="B273" s="370" t="s">
        <v>315</v>
      </c>
      <c r="C273" s="396" t="s">
        <v>314</v>
      </c>
      <c r="D273" s="397">
        <v>0.072</v>
      </c>
      <c r="E273" s="398">
        <v>76.2</v>
      </c>
      <c r="F273" s="399">
        <v>6.21</v>
      </c>
      <c r="G273" s="400">
        <f t="shared" si="10"/>
        <v>1.242</v>
      </c>
      <c r="H273" s="401">
        <v>7.45</v>
      </c>
      <c r="I273" s="217">
        <v>43745</v>
      </c>
      <c r="J273" s="175"/>
    </row>
    <row r="274" spans="1:10" ht="23.25" customHeight="1" thickBot="1">
      <c r="A274" s="362">
        <v>101</v>
      </c>
      <c r="B274" s="402" t="s">
        <v>168</v>
      </c>
      <c r="C274" s="402" t="s">
        <v>169</v>
      </c>
      <c r="D274" s="258">
        <v>0.072</v>
      </c>
      <c r="E274" s="402">
        <v>37.2</v>
      </c>
      <c r="F274" s="295">
        <f>E274*D274</f>
        <v>2.6784</v>
      </c>
      <c r="G274" s="366">
        <f t="shared" si="10"/>
        <v>0.5356799999999999</v>
      </c>
      <c r="H274" s="367">
        <f t="shared" si="11"/>
        <v>3.21408</v>
      </c>
      <c r="I274" s="217">
        <v>43745</v>
      </c>
      <c r="J274" s="175"/>
    </row>
    <row r="275" spans="1:10" ht="23.25" customHeight="1" thickBot="1">
      <c r="A275" s="362">
        <v>102</v>
      </c>
      <c r="B275" s="402" t="s">
        <v>170</v>
      </c>
      <c r="C275" s="402" t="s">
        <v>129</v>
      </c>
      <c r="D275" s="258">
        <v>0.072</v>
      </c>
      <c r="E275" s="403">
        <v>42</v>
      </c>
      <c r="F275" s="295">
        <f>E275*D275</f>
        <v>3.0239999999999996</v>
      </c>
      <c r="G275" s="366">
        <f t="shared" si="10"/>
        <v>0.6047999999999999</v>
      </c>
      <c r="H275" s="367">
        <f t="shared" si="11"/>
        <v>3.6287999999999996</v>
      </c>
      <c r="I275" s="217">
        <v>43745</v>
      </c>
      <c r="J275" s="175"/>
    </row>
    <row r="276" spans="1:10" ht="27" customHeight="1" thickBot="1">
      <c r="A276" s="362">
        <v>103</v>
      </c>
      <c r="B276" s="402" t="s">
        <v>316</v>
      </c>
      <c r="C276" s="402" t="s">
        <v>129</v>
      </c>
      <c r="D276" s="258">
        <v>0.072</v>
      </c>
      <c r="E276" s="402">
        <v>5.4</v>
      </c>
      <c r="F276" s="295">
        <f>E276*D276</f>
        <v>0.3888</v>
      </c>
      <c r="G276" s="366">
        <f t="shared" si="10"/>
        <v>0.07776</v>
      </c>
      <c r="H276" s="367">
        <f t="shared" si="11"/>
        <v>0.46656</v>
      </c>
      <c r="I276" s="217">
        <v>43745</v>
      </c>
      <c r="J276" s="175"/>
    </row>
    <row r="277" spans="1:10" ht="31.5" customHeight="1" thickBot="1">
      <c r="A277" s="719">
        <v>104</v>
      </c>
      <c r="B277" s="404" t="s">
        <v>171</v>
      </c>
      <c r="C277" s="677" t="s">
        <v>34</v>
      </c>
      <c r="D277" s="677">
        <v>0.072</v>
      </c>
      <c r="E277" s="405"/>
      <c r="F277" s="276"/>
      <c r="G277" s="275"/>
      <c r="H277" s="406"/>
      <c r="I277" s="217">
        <v>43745</v>
      </c>
      <c r="J277" s="175"/>
    </row>
    <row r="278" spans="1:10" ht="23.25" customHeight="1" thickBot="1">
      <c r="A278" s="720"/>
      <c r="B278" s="407" t="s">
        <v>172</v>
      </c>
      <c r="C278" s="678"/>
      <c r="D278" s="678"/>
      <c r="E278" s="408">
        <v>117.6</v>
      </c>
      <c r="F278" s="409">
        <f>E278*D277</f>
        <v>8.467199999999998</v>
      </c>
      <c r="G278" s="356">
        <f t="shared" si="10"/>
        <v>1.6934399999999996</v>
      </c>
      <c r="H278" s="357">
        <f t="shared" si="11"/>
        <v>10.160639999999997</v>
      </c>
      <c r="I278" s="217">
        <v>43745</v>
      </c>
      <c r="J278" s="175"/>
    </row>
    <row r="279" spans="1:10" ht="23.25" customHeight="1" thickBot="1">
      <c r="A279" s="720"/>
      <c r="B279" s="407" t="s">
        <v>173</v>
      </c>
      <c r="C279" s="678"/>
      <c r="D279" s="678"/>
      <c r="E279" s="408">
        <v>34.8</v>
      </c>
      <c r="F279" s="409">
        <f>E279*D277</f>
        <v>2.5056</v>
      </c>
      <c r="G279" s="356">
        <f t="shared" si="10"/>
        <v>0.5011199999999999</v>
      </c>
      <c r="H279" s="357">
        <f t="shared" si="11"/>
        <v>3.0067199999999996</v>
      </c>
      <c r="I279" s="217">
        <v>43745</v>
      </c>
      <c r="J279" s="175"/>
    </row>
    <row r="280" spans="1:10" ht="23.25" customHeight="1" thickBot="1">
      <c r="A280" s="720"/>
      <c r="B280" s="407" t="s">
        <v>174</v>
      </c>
      <c r="C280" s="678"/>
      <c r="D280" s="678"/>
      <c r="E280" s="408">
        <v>141.6</v>
      </c>
      <c r="F280" s="409">
        <f>E280*D277</f>
        <v>10.195199999999998</v>
      </c>
      <c r="G280" s="356">
        <f t="shared" si="10"/>
        <v>2.0390399999999995</v>
      </c>
      <c r="H280" s="357">
        <f t="shared" si="11"/>
        <v>12.234239999999998</v>
      </c>
      <c r="I280" s="217">
        <v>43745</v>
      </c>
      <c r="J280" s="175"/>
    </row>
    <row r="281" spans="1:10" ht="23.25" customHeight="1" thickBot="1">
      <c r="A281" s="721"/>
      <c r="B281" s="410" t="s">
        <v>175</v>
      </c>
      <c r="C281" s="686"/>
      <c r="D281" s="686"/>
      <c r="E281" s="323">
        <v>42.6</v>
      </c>
      <c r="F281" s="411">
        <f>E281*D277</f>
        <v>3.0671999999999997</v>
      </c>
      <c r="G281" s="358">
        <f t="shared" si="10"/>
        <v>0.61344</v>
      </c>
      <c r="H281" s="359">
        <f t="shared" si="11"/>
        <v>3.6806399999999995</v>
      </c>
      <c r="I281" s="217">
        <v>43745</v>
      </c>
      <c r="J281" s="175"/>
    </row>
    <row r="282" spans="1:10" ht="33" customHeight="1" thickBot="1">
      <c r="A282" s="369">
        <v>105</v>
      </c>
      <c r="B282" s="370" t="s">
        <v>176</v>
      </c>
      <c r="C282" s="412" t="s">
        <v>46</v>
      </c>
      <c r="D282" s="371">
        <v>0.072</v>
      </c>
      <c r="E282" s="413">
        <v>6.6</v>
      </c>
      <c r="F282" s="414">
        <f>E282*D282</f>
        <v>0.47519999999999996</v>
      </c>
      <c r="G282" s="372">
        <f t="shared" si="10"/>
        <v>0.09504</v>
      </c>
      <c r="H282" s="373">
        <f t="shared" si="11"/>
        <v>0.57024</v>
      </c>
      <c r="I282" s="217">
        <v>43745</v>
      </c>
      <c r="J282" s="175"/>
    </row>
    <row r="283" spans="1:10" ht="23.25" customHeight="1" thickBot="1">
      <c r="A283" s="722">
        <v>106</v>
      </c>
      <c r="B283" s="415" t="s">
        <v>177</v>
      </c>
      <c r="C283" s="725" t="s">
        <v>46</v>
      </c>
      <c r="D283" s="725">
        <v>0.072</v>
      </c>
      <c r="E283" s="416"/>
      <c r="F283" s="417"/>
      <c r="G283" s="416"/>
      <c r="H283" s="418"/>
      <c r="I283" s="217">
        <v>43745</v>
      </c>
      <c r="J283" s="175"/>
    </row>
    <row r="284" spans="1:10" ht="23.25" customHeight="1" thickBot="1">
      <c r="A284" s="723"/>
      <c r="B284" s="419" t="s">
        <v>178</v>
      </c>
      <c r="C284" s="726"/>
      <c r="D284" s="726"/>
      <c r="E284" s="408">
        <v>7.2</v>
      </c>
      <c r="F284" s="409">
        <f>E284*D283</f>
        <v>0.5184</v>
      </c>
      <c r="G284" s="356">
        <f t="shared" si="10"/>
        <v>0.10367999999999998</v>
      </c>
      <c r="H284" s="357">
        <f t="shared" si="11"/>
        <v>0.62208</v>
      </c>
      <c r="I284" s="217">
        <v>43745</v>
      </c>
      <c r="J284" s="175"/>
    </row>
    <row r="285" spans="1:10" ht="23.25" customHeight="1" thickBot="1">
      <c r="A285" s="723"/>
      <c r="B285" s="419" t="s">
        <v>179</v>
      </c>
      <c r="C285" s="726"/>
      <c r="D285" s="726"/>
      <c r="E285" s="420">
        <v>9</v>
      </c>
      <c r="F285" s="409">
        <f>E285*D283</f>
        <v>0.6479999999999999</v>
      </c>
      <c r="G285" s="356">
        <f t="shared" si="10"/>
        <v>0.12959999999999997</v>
      </c>
      <c r="H285" s="357">
        <f t="shared" si="11"/>
        <v>0.7775999999999998</v>
      </c>
      <c r="I285" s="217">
        <v>43745</v>
      </c>
      <c r="J285" s="175"/>
    </row>
    <row r="286" spans="1:10" ht="23.25" customHeight="1" thickBot="1">
      <c r="A286" s="724"/>
      <c r="B286" s="421" t="s">
        <v>180</v>
      </c>
      <c r="C286" s="727"/>
      <c r="D286" s="727"/>
      <c r="E286" s="319">
        <v>4.8</v>
      </c>
      <c r="F286" s="411">
        <f>E286*D283</f>
        <v>0.34559999999999996</v>
      </c>
      <c r="G286" s="358">
        <f t="shared" si="10"/>
        <v>0.06911999999999999</v>
      </c>
      <c r="H286" s="359">
        <f t="shared" si="11"/>
        <v>0.41472</v>
      </c>
      <c r="I286" s="217">
        <v>43745</v>
      </c>
      <c r="J286" s="175"/>
    </row>
    <row r="287" spans="1:10" ht="29.25" customHeight="1" thickBot="1">
      <c r="A287" s="722">
        <v>107</v>
      </c>
      <c r="B287" s="404" t="s">
        <v>181</v>
      </c>
      <c r="C287" s="725" t="s">
        <v>46</v>
      </c>
      <c r="D287" s="725">
        <v>0.072</v>
      </c>
      <c r="E287" s="416"/>
      <c r="F287" s="417"/>
      <c r="G287" s="416"/>
      <c r="H287" s="418"/>
      <c r="I287" s="217">
        <v>43745</v>
      </c>
      <c r="J287" s="175"/>
    </row>
    <row r="288" spans="1:10" ht="23.25" customHeight="1" thickBot="1">
      <c r="A288" s="723"/>
      <c r="B288" s="422" t="s">
        <v>182</v>
      </c>
      <c r="C288" s="726"/>
      <c r="D288" s="726"/>
      <c r="E288" s="423">
        <v>10.8</v>
      </c>
      <c r="F288" s="409">
        <f>E288*D287</f>
        <v>0.7776</v>
      </c>
      <c r="G288" s="356">
        <f t="shared" si="10"/>
        <v>0.15552</v>
      </c>
      <c r="H288" s="357">
        <f t="shared" si="11"/>
        <v>0.93312</v>
      </c>
      <c r="I288" s="217">
        <v>43745</v>
      </c>
      <c r="J288" s="175"/>
    </row>
    <row r="289" spans="1:10" ht="23.25" customHeight="1" thickBot="1">
      <c r="A289" s="724"/>
      <c r="B289" s="424" t="s">
        <v>184</v>
      </c>
      <c r="C289" s="727"/>
      <c r="D289" s="727"/>
      <c r="E289" s="319">
        <v>19.2</v>
      </c>
      <c r="F289" s="411">
        <f>E289*D287</f>
        <v>1.3823999999999999</v>
      </c>
      <c r="G289" s="358">
        <f t="shared" si="10"/>
        <v>0.27647999999999995</v>
      </c>
      <c r="H289" s="359">
        <f t="shared" si="11"/>
        <v>1.65888</v>
      </c>
      <c r="I289" s="217">
        <v>43745</v>
      </c>
      <c r="J289" s="175"/>
    </row>
    <row r="290" spans="1:10" ht="44.25" customHeight="1" thickBot="1">
      <c r="A290" s="425">
        <v>108</v>
      </c>
      <c r="B290" s="363" t="s">
        <v>185</v>
      </c>
      <c r="C290" s="426" t="s">
        <v>46</v>
      </c>
      <c r="D290" s="258">
        <v>0.072</v>
      </c>
      <c r="E290" s="427">
        <v>32.4</v>
      </c>
      <c r="F290" s="428">
        <f>E290*D290</f>
        <v>2.3327999999999998</v>
      </c>
      <c r="G290" s="366">
        <f t="shared" si="10"/>
        <v>0.4665599999999999</v>
      </c>
      <c r="H290" s="367">
        <f t="shared" si="11"/>
        <v>2.7993599999999996</v>
      </c>
      <c r="I290" s="217">
        <v>43745</v>
      </c>
      <c r="J290" s="175"/>
    </row>
    <row r="291" spans="1:10" ht="23.25" customHeight="1" thickBot="1">
      <c r="A291" s="425">
        <v>109</v>
      </c>
      <c r="B291" s="402" t="s">
        <v>186</v>
      </c>
      <c r="C291" s="426" t="s">
        <v>46</v>
      </c>
      <c r="D291" s="258">
        <v>0.072</v>
      </c>
      <c r="E291" s="429">
        <v>17.4</v>
      </c>
      <c r="F291" s="430">
        <f>E291*D291</f>
        <v>1.2528</v>
      </c>
      <c r="G291" s="374">
        <f t="shared" si="10"/>
        <v>0.25055999999999995</v>
      </c>
      <c r="H291" s="375">
        <f t="shared" si="11"/>
        <v>1.5033599999999998</v>
      </c>
      <c r="I291" s="217">
        <v>43745</v>
      </c>
      <c r="J291" s="175"/>
    </row>
    <row r="292" spans="1:10" ht="36.75" customHeight="1" thickBot="1">
      <c r="A292" s="425">
        <v>110</v>
      </c>
      <c r="B292" s="402" t="s">
        <v>188</v>
      </c>
      <c r="C292" s="426" t="s">
        <v>46</v>
      </c>
      <c r="D292" s="258">
        <v>0.072</v>
      </c>
      <c r="E292" s="427">
        <v>5.4</v>
      </c>
      <c r="F292" s="428">
        <f>E292*D292</f>
        <v>0.3888</v>
      </c>
      <c r="G292" s="366">
        <f t="shared" si="10"/>
        <v>0.07776</v>
      </c>
      <c r="H292" s="367">
        <f t="shared" si="11"/>
        <v>0.46656</v>
      </c>
      <c r="I292" s="217">
        <v>43745</v>
      </c>
      <c r="J292" s="175"/>
    </row>
    <row r="293" spans="1:10" ht="45" customHeight="1" thickBot="1">
      <c r="A293" s="728">
        <v>111</v>
      </c>
      <c r="B293" s="321" t="s">
        <v>190</v>
      </c>
      <c r="C293" s="725" t="s">
        <v>46</v>
      </c>
      <c r="D293" s="731">
        <v>0.072</v>
      </c>
      <c r="E293" s="416"/>
      <c r="F293" s="417"/>
      <c r="G293" s="416"/>
      <c r="H293" s="418"/>
      <c r="I293" s="217"/>
      <c r="J293" s="175"/>
    </row>
    <row r="294" spans="1:10" ht="23.25" customHeight="1" thickBot="1">
      <c r="A294" s="729"/>
      <c r="B294" s="431" t="s">
        <v>192</v>
      </c>
      <c r="C294" s="726"/>
      <c r="D294" s="732"/>
      <c r="E294" s="423">
        <v>45.6</v>
      </c>
      <c r="F294" s="409">
        <f>E294*D293</f>
        <v>3.2832</v>
      </c>
      <c r="G294" s="356">
        <f t="shared" si="10"/>
        <v>0.65664</v>
      </c>
      <c r="H294" s="357">
        <f t="shared" si="11"/>
        <v>3.93984</v>
      </c>
      <c r="I294" s="217">
        <v>43745</v>
      </c>
      <c r="J294" s="175"/>
    </row>
    <row r="295" spans="1:10" ht="23.25" customHeight="1" thickBot="1">
      <c r="A295" s="729"/>
      <c r="B295" s="431" t="s">
        <v>194</v>
      </c>
      <c r="C295" s="726"/>
      <c r="D295" s="732"/>
      <c r="E295" s="423">
        <v>21.6</v>
      </c>
      <c r="F295" s="409">
        <f>E295*D293</f>
        <v>1.5552</v>
      </c>
      <c r="G295" s="356">
        <f t="shared" si="10"/>
        <v>0.31104</v>
      </c>
      <c r="H295" s="357">
        <f t="shared" si="11"/>
        <v>1.86624</v>
      </c>
      <c r="I295" s="217">
        <v>43745</v>
      </c>
      <c r="J295" s="175"/>
    </row>
    <row r="296" spans="1:10" ht="23.25" customHeight="1" thickBot="1">
      <c r="A296" s="729"/>
      <c r="B296" s="431" t="s">
        <v>195</v>
      </c>
      <c r="C296" s="726"/>
      <c r="D296" s="732"/>
      <c r="E296" s="432">
        <v>54</v>
      </c>
      <c r="F296" s="409">
        <f>E296*D293</f>
        <v>3.888</v>
      </c>
      <c r="G296" s="356">
        <f t="shared" si="10"/>
        <v>0.7776</v>
      </c>
      <c r="H296" s="357">
        <f t="shared" si="11"/>
        <v>4.6655999999999995</v>
      </c>
      <c r="I296" s="217">
        <v>43745</v>
      </c>
      <c r="J296" s="175"/>
    </row>
    <row r="297" spans="1:10" ht="23.25" customHeight="1" thickBot="1">
      <c r="A297" s="730"/>
      <c r="B297" s="433" t="s">
        <v>196</v>
      </c>
      <c r="C297" s="727"/>
      <c r="D297" s="733"/>
      <c r="E297" s="319">
        <v>74.4</v>
      </c>
      <c r="F297" s="411">
        <f>E297*D293</f>
        <v>5.3568</v>
      </c>
      <c r="G297" s="358">
        <f t="shared" si="10"/>
        <v>1.0713599999999999</v>
      </c>
      <c r="H297" s="359">
        <f t="shared" si="11"/>
        <v>6.42816</v>
      </c>
      <c r="I297" s="217">
        <v>43745</v>
      </c>
      <c r="J297" s="175"/>
    </row>
    <row r="298" spans="1:10" ht="23.25" customHeight="1" thickBot="1">
      <c r="A298" s="425">
        <v>112</v>
      </c>
      <c r="B298" s="434" t="s">
        <v>197</v>
      </c>
      <c r="C298" s="426" t="s">
        <v>52</v>
      </c>
      <c r="D298" s="258">
        <v>0.072</v>
      </c>
      <c r="E298" s="427">
        <v>60</v>
      </c>
      <c r="F298" s="428">
        <f>D298*E298</f>
        <v>4.319999999999999</v>
      </c>
      <c r="G298" s="427">
        <f>F298*20/100</f>
        <v>0.8639999999999999</v>
      </c>
      <c r="H298" s="435">
        <f t="shared" si="11"/>
        <v>5.183999999999999</v>
      </c>
      <c r="I298" s="217">
        <v>43745</v>
      </c>
      <c r="J298" s="175"/>
    </row>
    <row r="299" spans="1:10" ht="23.25" customHeight="1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</row>
    <row r="300" spans="1:10" ht="23.25" customHeight="1">
      <c r="A300" s="175"/>
      <c r="B300" s="178" t="s">
        <v>317</v>
      </c>
      <c r="D300" s="178" t="s">
        <v>318</v>
      </c>
      <c r="E300" s="175"/>
      <c r="F300" s="175"/>
      <c r="G300" s="175"/>
      <c r="H300" s="175"/>
      <c r="I300" s="175"/>
      <c r="J300" s="176"/>
    </row>
    <row r="301" ht="23.25" customHeight="1">
      <c r="J301" s="176"/>
    </row>
  </sheetData>
  <sheetProtection/>
  <mergeCells count="281">
    <mergeCell ref="A287:A289"/>
    <mergeCell ref="C287:C289"/>
    <mergeCell ref="D287:D289"/>
    <mergeCell ref="A293:A297"/>
    <mergeCell ref="C293:C297"/>
    <mergeCell ref="D293:D297"/>
    <mergeCell ref="A277:A281"/>
    <mergeCell ref="C277:C281"/>
    <mergeCell ref="D277:D281"/>
    <mergeCell ref="A283:A286"/>
    <mergeCell ref="C283:C286"/>
    <mergeCell ref="D283:D286"/>
    <mergeCell ref="A262:A264"/>
    <mergeCell ref="C262:C264"/>
    <mergeCell ref="D262:D264"/>
    <mergeCell ref="A269:A271"/>
    <mergeCell ref="C269:C271"/>
    <mergeCell ref="D269:D271"/>
    <mergeCell ref="A254:A256"/>
    <mergeCell ref="C254:C256"/>
    <mergeCell ref="D254:D256"/>
    <mergeCell ref="A257:A261"/>
    <mergeCell ref="C257:C261"/>
    <mergeCell ref="D257:D261"/>
    <mergeCell ref="A240:A243"/>
    <mergeCell ref="C240:C243"/>
    <mergeCell ref="D240:D243"/>
    <mergeCell ref="C246:C249"/>
    <mergeCell ref="D246:D249"/>
    <mergeCell ref="A250:A252"/>
    <mergeCell ref="C250:C252"/>
    <mergeCell ref="D250:D252"/>
    <mergeCell ref="A232:A234"/>
    <mergeCell ref="C232:C234"/>
    <mergeCell ref="D232:D234"/>
    <mergeCell ref="A236:A238"/>
    <mergeCell ref="C236:C238"/>
    <mergeCell ref="D236:D238"/>
    <mergeCell ref="A225:A227"/>
    <mergeCell ref="C225:C227"/>
    <mergeCell ref="D225:D227"/>
    <mergeCell ref="A229:A231"/>
    <mergeCell ref="C229:C231"/>
    <mergeCell ref="D229:D231"/>
    <mergeCell ref="A215:A217"/>
    <mergeCell ref="C215:C217"/>
    <mergeCell ref="D215:D217"/>
    <mergeCell ref="A220:A222"/>
    <mergeCell ref="C220:C222"/>
    <mergeCell ref="D220:D222"/>
    <mergeCell ref="A204:A208"/>
    <mergeCell ref="C204:C207"/>
    <mergeCell ref="D204:D208"/>
    <mergeCell ref="A210:A214"/>
    <mergeCell ref="C210:C214"/>
    <mergeCell ref="D210:D214"/>
    <mergeCell ref="A195:A199"/>
    <mergeCell ref="C195:C199"/>
    <mergeCell ref="D195:D199"/>
    <mergeCell ref="A201:A203"/>
    <mergeCell ref="C201:C203"/>
    <mergeCell ref="D201:D203"/>
    <mergeCell ref="A180:A184"/>
    <mergeCell ref="C180:C184"/>
    <mergeCell ref="D180:D184"/>
    <mergeCell ref="A185:A189"/>
    <mergeCell ref="C185:C189"/>
    <mergeCell ref="D185:D189"/>
    <mergeCell ref="A165:A168"/>
    <mergeCell ref="C166:C168"/>
    <mergeCell ref="D166:D168"/>
    <mergeCell ref="A174:A178"/>
    <mergeCell ref="C174:C178"/>
    <mergeCell ref="D174:D178"/>
    <mergeCell ref="A159:A161"/>
    <mergeCell ref="C160:C161"/>
    <mergeCell ref="D160:D161"/>
    <mergeCell ref="A162:A164"/>
    <mergeCell ref="C163:C164"/>
    <mergeCell ref="D163:D164"/>
    <mergeCell ref="A150:A152"/>
    <mergeCell ref="C150:C152"/>
    <mergeCell ref="C153:C155"/>
    <mergeCell ref="A156:A158"/>
    <mergeCell ref="C157:C158"/>
    <mergeCell ref="D157:D158"/>
    <mergeCell ref="A128:A130"/>
    <mergeCell ref="C129:C130"/>
    <mergeCell ref="D129:D130"/>
    <mergeCell ref="D131:D132"/>
    <mergeCell ref="A145:A148"/>
    <mergeCell ref="C146:C148"/>
    <mergeCell ref="D146:D148"/>
    <mergeCell ref="A121:A123"/>
    <mergeCell ref="C122:C123"/>
    <mergeCell ref="D122:D123"/>
    <mergeCell ref="A125:A127"/>
    <mergeCell ref="C126:C127"/>
    <mergeCell ref="D126:D127"/>
    <mergeCell ref="A109:A116"/>
    <mergeCell ref="C110:C116"/>
    <mergeCell ref="D110:D116"/>
    <mergeCell ref="A118:A120"/>
    <mergeCell ref="C119:C120"/>
    <mergeCell ref="D119:D120"/>
    <mergeCell ref="A98:A102"/>
    <mergeCell ref="C99:C102"/>
    <mergeCell ref="D99:D102"/>
    <mergeCell ref="A103:A108"/>
    <mergeCell ref="C104:C108"/>
    <mergeCell ref="D104:D108"/>
    <mergeCell ref="I90:I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H87:H89"/>
    <mergeCell ref="I87:I89"/>
    <mergeCell ref="A90:A92"/>
    <mergeCell ref="B90:B92"/>
    <mergeCell ref="C90:C92"/>
    <mergeCell ref="D90:D92"/>
    <mergeCell ref="E90:E92"/>
    <mergeCell ref="F90:F92"/>
    <mergeCell ref="G90:G92"/>
    <mergeCell ref="H90:H92"/>
    <mergeCell ref="G82:G83"/>
    <mergeCell ref="H82:H83"/>
    <mergeCell ref="C84:C85"/>
    <mergeCell ref="A87:A89"/>
    <mergeCell ref="B87:B89"/>
    <mergeCell ref="C87:C89"/>
    <mergeCell ref="D87:D89"/>
    <mergeCell ref="E87:E89"/>
    <mergeCell ref="F87:F89"/>
    <mergeCell ref="G87:G89"/>
    <mergeCell ref="A82:A85"/>
    <mergeCell ref="B82:B83"/>
    <mergeCell ref="C82:C83"/>
    <mergeCell ref="D82:D83"/>
    <mergeCell ref="E82:E83"/>
    <mergeCell ref="F82:F83"/>
    <mergeCell ref="H78:H79"/>
    <mergeCell ref="I78:I79"/>
    <mergeCell ref="E80:E81"/>
    <mergeCell ref="F80:F81"/>
    <mergeCell ref="G80:G81"/>
    <mergeCell ref="H80:H81"/>
    <mergeCell ref="I80:I81"/>
    <mergeCell ref="G74:G77"/>
    <mergeCell ref="H74:H77"/>
    <mergeCell ref="I74:I77"/>
    <mergeCell ref="A78:A80"/>
    <mergeCell ref="B78:B81"/>
    <mergeCell ref="C78:C79"/>
    <mergeCell ref="D78:D79"/>
    <mergeCell ref="E78:E79"/>
    <mergeCell ref="F78:F79"/>
    <mergeCell ref="G78:G79"/>
    <mergeCell ref="A74:A77"/>
    <mergeCell ref="B74:B77"/>
    <mergeCell ref="C74:C77"/>
    <mergeCell ref="D74:D77"/>
    <mergeCell ref="E74:E77"/>
    <mergeCell ref="F74:F77"/>
    <mergeCell ref="G68:G69"/>
    <mergeCell ref="H68:H69"/>
    <mergeCell ref="I68:I69"/>
    <mergeCell ref="A70:A73"/>
    <mergeCell ref="C70:C73"/>
    <mergeCell ref="D71:D73"/>
    <mergeCell ref="A68:A69"/>
    <mergeCell ref="B68:B69"/>
    <mergeCell ref="C68:C69"/>
    <mergeCell ref="D68:D69"/>
    <mergeCell ref="E68:E69"/>
    <mergeCell ref="F68:F69"/>
    <mergeCell ref="H63:H65"/>
    <mergeCell ref="I63:I65"/>
    <mergeCell ref="A66:A67"/>
    <mergeCell ref="B66:B67"/>
    <mergeCell ref="C66:C67"/>
    <mergeCell ref="D66:D67"/>
    <mergeCell ref="E66:E67"/>
    <mergeCell ref="F66:F67"/>
    <mergeCell ref="G66:G67"/>
    <mergeCell ref="H66:H67"/>
    <mergeCell ref="G60:G62"/>
    <mergeCell ref="H60:H62"/>
    <mergeCell ref="I60:I62"/>
    <mergeCell ref="A63:A65"/>
    <mergeCell ref="B63:B65"/>
    <mergeCell ref="C63:C65"/>
    <mergeCell ref="D63:D65"/>
    <mergeCell ref="E63:E65"/>
    <mergeCell ref="F63:F65"/>
    <mergeCell ref="G63:G65"/>
    <mergeCell ref="A60:A62"/>
    <mergeCell ref="B60:B62"/>
    <mergeCell ref="C60:C62"/>
    <mergeCell ref="D60:D62"/>
    <mergeCell ref="E60:E62"/>
    <mergeCell ref="F60:F62"/>
    <mergeCell ref="D58:D59"/>
    <mergeCell ref="E58:E59"/>
    <mergeCell ref="F58:F59"/>
    <mergeCell ref="G58:G59"/>
    <mergeCell ref="H58:H59"/>
    <mergeCell ref="I58:I59"/>
    <mergeCell ref="A48:A53"/>
    <mergeCell ref="C49:C51"/>
    <mergeCell ref="C52:C53"/>
    <mergeCell ref="A55:A57"/>
    <mergeCell ref="C55:C57"/>
    <mergeCell ref="A58:A59"/>
    <mergeCell ref="B58:B59"/>
    <mergeCell ref="C58:C59"/>
    <mergeCell ref="C43:I44"/>
    <mergeCell ref="A45:A46"/>
    <mergeCell ref="B45:B46"/>
    <mergeCell ref="C45:C46"/>
    <mergeCell ref="E45:E46"/>
    <mergeCell ref="F45:F46"/>
    <mergeCell ref="G45:G46"/>
    <mergeCell ref="H45:H46"/>
    <mergeCell ref="I45:I46"/>
    <mergeCell ref="A36:I36"/>
    <mergeCell ref="A37:I37"/>
    <mergeCell ref="A38:I38"/>
    <mergeCell ref="A39:I39"/>
    <mergeCell ref="A41:B41"/>
    <mergeCell ref="C41:I42"/>
    <mergeCell ref="A27:H27"/>
    <mergeCell ref="G28:I28"/>
    <mergeCell ref="G31:I31"/>
    <mergeCell ref="G32:I32"/>
    <mergeCell ref="G33:I33"/>
    <mergeCell ref="G34:I34"/>
    <mergeCell ref="I19:I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H16:H17"/>
    <mergeCell ref="I16:I17"/>
    <mergeCell ref="A19:A23"/>
    <mergeCell ref="B19:B23"/>
    <mergeCell ref="C19:C23"/>
    <mergeCell ref="D19:D23"/>
    <mergeCell ref="E19:E23"/>
    <mergeCell ref="F19:F23"/>
    <mergeCell ref="G19:G23"/>
    <mergeCell ref="H19:H23"/>
    <mergeCell ref="A16:A17"/>
    <mergeCell ref="B16:B17"/>
    <mergeCell ref="C16:C17"/>
    <mergeCell ref="E16:E17"/>
    <mergeCell ref="F16:F17"/>
    <mergeCell ref="G16:G17"/>
    <mergeCell ref="A8:I8"/>
    <mergeCell ref="A9:I9"/>
    <mergeCell ref="A10:I10"/>
    <mergeCell ref="A12:B12"/>
    <mergeCell ref="C12:I13"/>
    <mergeCell ref="C14:I15"/>
    <mergeCell ref="G2:I2"/>
    <mergeCell ref="G3:I3"/>
    <mergeCell ref="G4:I4"/>
    <mergeCell ref="G5:I5"/>
    <mergeCell ref="G6:I6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2019-10-14T06:09:18Z</dcterms:modified>
  <cp:category/>
  <cp:version/>
  <cp:contentType/>
  <cp:contentStatus/>
</cp:coreProperties>
</file>