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ейскурант №1" sheetId="1" r:id="rId1"/>
    <sheet name="Прейскурант 2" sheetId="2" r:id="rId2"/>
  </sheets>
  <definedNames/>
  <calcPr fullCalcOnLoad="1"/>
</workbook>
</file>

<file path=xl/sharedStrings.xml><?xml version="1.0" encoding="utf-8"?>
<sst xmlns="http://schemas.openxmlformats.org/spreadsheetml/2006/main" count="816" uniqueCount="331">
  <si>
    <t>Приложение 1</t>
  </si>
  <si>
    <t>УТВЕРЖДЕНО</t>
  </si>
  <si>
    <t xml:space="preserve">Приказ директора ТЦСОН </t>
  </si>
  <si>
    <t>Шумилинского района</t>
  </si>
  <si>
    <t xml:space="preserve">от ____________________ № </t>
  </si>
  <si>
    <t>ПРЕЙСКУРАНТ № 1</t>
  </si>
  <si>
    <t>тарифов на  услуги, оказываемые государственным учреждением «Территориальный центр  социального обслуживания населения Шумилинского района» бюджет</t>
  </si>
  <si>
    <r>
      <t xml:space="preserve">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 xml:space="preserve">облагаются </t>
    </r>
    <r>
      <rPr>
        <sz val="10"/>
        <color indexed="8"/>
        <rFont val="Times New Roman"/>
        <family val="1"/>
      </rPr>
      <t>налогом на добавленную стоимость .</t>
    </r>
  </si>
  <si>
    <t xml:space="preserve">         </t>
  </si>
  <si>
    <t>Основание:</t>
  </si>
  <si>
    <t xml:space="preserve"> 1. решение Витебского облисполкома от 29 апреля 2016 г. № 240  "О внесении дополнения и изменений в решение Витебского областного исполнительного комитета от 31 декабря 2013 г. № 180";</t>
  </si>
  <si>
    <t>2. постановление Министерства труда и социальной защиты Республики Беларусь от 23 июня 2016 г. № 29 «Об  установлении норм времени на оказание социальных услуг, предоставляемых территориальными центрами социального обслуживания населения, и признании утратившими силу постановлений Министерства труда и социальной защиты Республики Беларусь от 1 ноября 2002 г. № 141 и от 23 декабря 2005 г. № 182»</t>
  </si>
  <si>
    <t>N п/п</t>
  </si>
  <si>
    <t>Наименование услуги</t>
  </si>
  <si>
    <t>Единица измерения</t>
  </si>
  <si>
    <t>Основание (документ об утверждении)</t>
  </si>
  <si>
    <t>Стоимость нормо-часа 4руб. 31коп.</t>
  </si>
  <si>
    <t>Норма времени по перечню   чел-час</t>
  </si>
  <si>
    <t>Тариф за единицу  измерения без НДС, руб.</t>
  </si>
  <si>
    <t>НДС (20%)</t>
  </si>
  <si>
    <t>Тариф за единицу измерения с НДС 20%    руб.</t>
  </si>
  <si>
    <t>Дата введения</t>
  </si>
  <si>
    <t xml:space="preserve"> Стоимость нормо-минуты   0,072руб.</t>
  </si>
  <si>
    <t xml:space="preserve">Колка дров топором </t>
  </si>
  <si>
    <t>1 скл.м.</t>
  </si>
  <si>
    <t>плановая калькуляция от 01.09.2019</t>
  </si>
  <si>
    <t xml:space="preserve">Укладка дров                                                                                                                                                                                      до 10 м.                                                                                                                      </t>
  </si>
  <si>
    <t>Укладка дров до 20 м.</t>
  </si>
  <si>
    <t xml:space="preserve"> Экономист                                                     И.В.Печень</t>
  </si>
  <si>
    <t>Приложение 2</t>
  </si>
  <si>
    <t xml:space="preserve">от _______________ № </t>
  </si>
  <si>
    <t>ПРЕЙСКУРАНТ № 2</t>
  </si>
  <si>
    <r>
      <t xml:space="preserve">обороты по реализации которых на территории Республики Беларусь </t>
    </r>
    <r>
      <rPr>
        <b/>
        <sz val="10"/>
        <color indexed="8"/>
        <rFont val="Times New Roman"/>
        <family val="1"/>
      </rPr>
      <t xml:space="preserve">освобождаются от </t>
    </r>
    <r>
      <rPr>
        <sz val="10"/>
        <color indexed="8"/>
        <rFont val="Times New Roman"/>
        <family val="1"/>
      </rPr>
      <t>налога на добавленную стоимость .</t>
    </r>
  </si>
  <si>
    <t>N  п/п</t>
  </si>
  <si>
    <t>Наименование    услуги</t>
  </si>
  <si>
    <t>Единица   измерения</t>
  </si>
  <si>
    <t>Норма времени по  перечню чел/мин</t>
  </si>
  <si>
    <t>Тариф за единица измерения без НДС, руб.</t>
  </si>
  <si>
    <t>Тариф за единицу измерения с НДС руб.</t>
  </si>
  <si>
    <t xml:space="preserve"> Стоимость нормо-минуты   0,072 руб.</t>
  </si>
  <si>
    <t>Доставка овощей из хранилища пешком до 50м.</t>
  </si>
  <si>
    <t>ёмкость весом до 7 кг.</t>
  </si>
  <si>
    <t xml:space="preserve">Доставка воды(для проживающих в жилых помещениях без центрального водостабжения)    </t>
  </si>
  <si>
    <t>вручную до 50 м.</t>
  </si>
  <si>
    <t>1емкость до 10 л.</t>
  </si>
  <si>
    <t>вручную до 200 м.</t>
  </si>
  <si>
    <t>свыше 200 м.</t>
  </si>
  <si>
    <t>на тележке до 200 м.</t>
  </si>
  <si>
    <t>емкость до 20 л.</t>
  </si>
  <si>
    <t>на тележке  свыше 200 м.</t>
  </si>
  <si>
    <t>Доставка топлива из хранилища пешком до 50 м.</t>
  </si>
  <si>
    <t>Емкость весом до 7 кг.</t>
  </si>
  <si>
    <t>плановая калькуляция от 28.09.2018</t>
  </si>
  <si>
    <t>Мытье пола влажная протирка</t>
  </si>
  <si>
    <t>10 м.кв.</t>
  </si>
  <si>
    <t xml:space="preserve">Мытье </t>
  </si>
  <si>
    <t>Мытье  при разовой уборке сильнозагрязненного пола</t>
  </si>
  <si>
    <t xml:space="preserve">Услуги по переноске торфяного брикета,  угля и их складированию </t>
  </si>
  <si>
    <t>100 кг.</t>
  </si>
  <si>
    <t>Услуги по косьбе трав вручную на склонах и канавах</t>
  </si>
  <si>
    <t>100 м.</t>
  </si>
  <si>
    <t>Разовая очистка придомовой территории от снега после сильного снегопада</t>
  </si>
  <si>
    <t xml:space="preserve"> 10 м.</t>
  </si>
  <si>
    <t>Оказание помощи в топке бани с подноской топлива в весенне-летний период</t>
  </si>
  <si>
    <t>1 услуга</t>
  </si>
  <si>
    <t>Оказание помощи в топке бани с подноской топлива в осенне-зимний период</t>
  </si>
  <si>
    <t xml:space="preserve">Мытье с помощью моющих средств   </t>
  </si>
  <si>
    <t>1 м.кв.</t>
  </si>
  <si>
    <t>дверь</t>
  </si>
  <si>
    <t>подоконник</t>
  </si>
  <si>
    <t>потолок</t>
  </si>
  <si>
    <t xml:space="preserve">Услуги по переборке картофеля с сортировкой </t>
  </si>
  <si>
    <t>10 кг.</t>
  </si>
  <si>
    <t>Услуги автотранспорта</t>
  </si>
  <si>
    <t>1 час.</t>
  </si>
  <si>
    <t>1 км.</t>
  </si>
  <si>
    <t xml:space="preserve">Услуги по косьбе травы (с помощью триммера)                                                                 </t>
  </si>
  <si>
    <t>на ровных участках</t>
  </si>
  <si>
    <t>100 м.кв.</t>
  </si>
  <si>
    <t>на склонах и в канавах</t>
  </si>
  <si>
    <t>Копание картофеля  лопатой с отноской на расстояние до 20 м.</t>
  </si>
  <si>
    <t>Выкопка картофеля из рядов после подпашки</t>
  </si>
  <si>
    <t>Переноска картофеля в корзинах,ведрах на расстояние до 15м.</t>
  </si>
  <si>
    <t>Переноска картофеля в корзинах, ведрах на расстояние   до 30м.</t>
  </si>
  <si>
    <t>плановая калькуляция от 01.09.20019</t>
  </si>
  <si>
    <t>Консервирование овощей                                                           томаты,огурцы 3-х литровая тара</t>
  </si>
  <si>
    <t>Консервирование овощей                                                          перец- литровая тара</t>
  </si>
  <si>
    <t>Квашение капусты</t>
  </si>
  <si>
    <t>10кг.</t>
  </si>
  <si>
    <t xml:space="preserve">Консервирование ягод и фруктов(компоты )в банки стеклянные   </t>
  </si>
  <si>
    <t>ягоды</t>
  </si>
  <si>
    <t>5 кг.</t>
  </si>
  <si>
    <t>яблоки</t>
  </si>
  <si>
    <t>вишни</t>
  </si>
  <si>
    <t>сливы</t>
  </si>
  <si>
    <t>Сбор урожая с плодовых деревьев и кустарников</t>
  </si>
  <si>
    <t>1 кг.</t>
  </si>
  <si>
    <t>крыжовника,облепихи</t>
  </si>
  <si>
    <t>смородины</t>
  </si>
  <si>
    <t>яблок,груш</t>
  </si>
  <si>
    <t xml:space="preserve">Уборка    </t>
  </si>
  <si>
    <t>моркови</t>
  </si>
  <si>
    <t>свеклы</t>
  </si>
  <si>
    <t>капусты</t>
  </si>
  <si>
    <t>лука</t>
  </si>
  <si>
    <t>томатов</t>
  </si>
  <si>
    <t>огурцов</t>
  </si>
  <si>
    <t>чеснока</t>
  </si>
  <si>
    <t xml:space="preserve">Скашивание ботвы косой </t>
  </si>
  <si>
    <t>100м.</t>
  </si>
  <si>
    <t>Вскапывание почвы вручную на глубину:</t>
  </si>
  <si>
    <t>до 15 см</t>
  </si>
  <si>
    <t>15-20см.</t>
  </si>
  <si>
    <t xml:space="preserve">Разравнивание вскопанной почвы </t>
  </si>
  <si>
    <t>без очистки</t>
  </si>
  <si>
    <t>с очисткой</t>
  </si>
  <si>
    <t>Устройство гряд</t>
  </si>
  <si>
    <t>10м.кв.</t>
  </si>
  <si>
    <t xml:space="preserve">Услуги по регулярной стирке,сушке,глажению постельного белья,одежды на дому у заказчика при централизов. водоснабжении </t>
  </si>
  <si>
    <t>без кипячения</t>
  </si>
  <si>
    <t xml:space="preserve"> с кипячением</t>
  </si>
  <si>
    <t>Услуги по регулярной стирке,сушке,глажению постельного белья,одежды на дому у заказчика при отсутствии централизованного водоснабжения</t>
  </si>
  <si>
    <t>Услуги по поливке огорода из шланга</t>
  </si>
  <si>
    <t>Услуги по поливке огорода из лейки</t>
  </si>
  <si>
    <t>Прополка с рыхлением  и окучиванием овощных культур</t>
  </si>
  <si>
    <t>Посадка в лунки  или борозды луковичных и клубневых растений</t>
  </si>
  <si>
    <t>100 шт.</t>
  </si>
  <si>
    <t>Посадка рассады овощных культур</t>
  </si>
  <si>
    <t>100  шт.</t>
  </si>
  <si>
    <t>Посев семян овощных культур</t>
  </si>
  <si>
    <t>100  п.м.</t>
  </si>
  <si>
    <t>Посадка картофеля под лопату</t>
  </si>
  <si>
    <t>Вспашка почвы на глубину до 20 см.мотоблоком</t>
  </si>
  <si>
    <t>Боронование почвы мотоблоком</t>
  </si>
  <si>
    <t>Культивация почвы мотоблоком в один след</t>
  </si>
  <si>
    <t>Окучивание картофеля мотоблоком</t>
  </si>
  <si>
    <t>Дискование почвы мотоблоком</t>
  </si>
  <si>
    <t xml:space="preserve">Рыхление почвы мотоблоком с применением фрезы в                                                        </t>
  </si>
  <si>
    <t>1 слой</t>
  </si>
  <si>
    <t>2 слоя</t>
  </si>
  <si>
    <t>3 слоя</t>
  </si>
  <si>
    <t>Подметание пола</t>
  </si>
  <si>
    <t xml:space="preserve">Чистка прикроватных ковриков и дорожек </t>
  </si>
  <si>
    <t>1 м.кв</t>
  </si>
  <si>
    <t>вручную</t>
  </si>
  <si>
    <t>пылесосом</t>
  </si>
  <si>
    <t>Мытье оконных стекол и оконных переплетов,протирание подоконников,очистка оконных рам от бумаги(проклейка оконных рам бумагой)</t>
  </si>
  <si>
    <t>мытье сильнозагрязненных труднодоступных окон с утеплением и проклейкой оконных рам</t>
  </si>
  <si>
    <t>мытье сильнозагрязненных легкодоступных окон с утеплением и проклейкой оконных рам</t>
  </si>
  <si>
    <t>Чистка ванны,умывальника          (раковины)</t>
  </si>
  <si>
    <t>разовая чистка сильнозагрязненной раковины</t>
  </si>
  <si>
    <t>1шт.</t>
  </si>
  <si>
    <t>разовая чистка сильнозагрязненной ванны</t>
  </si>
  <si>
    <t>Чистка газовой (электрической) плиты</t>
  </si>
  <si>
    <t>периодическая чистка плиты</t>
  </si>
  <si>
    <t>1 плита</t>
  </si>
  <si>
    <t>разовая чистка сильнозагрязненной плиты</t>
  </si>
  <si>
    <t>Очистка придомовых дорожек от снега в зимний период (для проживающих в домах усадебного типа)</t>
  </si>
  <si>
    <t>подметание свежевыпавшего снега</t>
  </si>
  <si>
    <t>10 пог.м.</t>
  </si>
  <si>
    <t>сдвигание свежевыпавшего снега с дорожек</t>
  </si>
  <si>
    <t>Уборка придомовой территории с 1 апреля по 31 октября</t>
  </si>
  <si>
    <t>весна</t>
  </si>
  <si>
    <t>лето</t>
  </si>
  <si>
    <t>осень</t>
  </si>
  <si>
    <t>Уход за местами захоронения</t>
  </si>
  <si>
    <t>1 участок захоронения</t>
  </si>
  <si>
    <t>Глажение белья утюгом Витязь 605</t>
  </si>
  <si>
    <t>1кг.</t>
  </si>
  <si>
    <t>плановая калькуляция от 01.09..2019</t>
  </si>
  <si>
    <t>Стирка белья в СМА 50 С101-000  Атлант с кипячением</t>
  </si>
  <si>
    <t>1 загрузка до 5 кг.</t>
  </si>
  <si>
    <t>Стирка белья в СМА 50 С101-000  Атлант</t>
  </si>
  <si>
    <t>Развешивание белья после стирки с последующим снятием и растряска белья вручную</t>
  </si>
  <si>
    <t>Протирание пыли с поверхности мебели</t>
  </si>
  <si>
    <t>1 шт.</t>
  </si>
  <si>
    <t>стул,кресло</t>
  </si>
  <si>
    <t>стол,полка,тумбочка</t>
  </si>
  <si>
    <t>шкаф.стеллаж</t>
  </si>
  <si>
    <t>диван</t>
  </si>
  <si>
    <t>Обучение пользованию компьютерной техникой,мобильным телефоном</t>
  </si>
  <si>
    <t>1 занятие</t>
  </si>
  <si>
    <t>покупка и доставка на дом продуктов питания и промышленных товаров первой необходимости</t>
  </si>
  <si>
    <t>1 заказ весом до 7 кг.</t>
  </si>
  <si>
    <t>пешком до 500м.</t>
  </si>
  <si>
    <t>велосипедом до 500м.</t>
  </si>
  <si>
    <t>последующие 100м. Велосипедом добавлять</t>
  </si>
  <si>
    <t>Доставка на дом горячего питания</t>
  </si>
  <si>
    <t>на последующие 100м. пешком добавлять</t>
  </si>
  <si>
    <t>на последующие 100м. велосипедом добавлять</t>
  </si>
  <si>
    <t>оказание помощи в приготовлении пищи</t>
  </si>
  <si>
    <t>1 блюдо</t>
  </si>
  <si>
    <t>приготовление простых блюд</t>
  </si>
  <si>
    <t>доставка топлива из хранилища пешком до 50 м.</t>
  </si>
  <si>
    <t>1 емкость весом до 7кг.</t>
  </si>
  <si>
    <t>подготовка печей к растопке</t>
  </si>
  <si>
    <t>1 растопка</t>
  </si>
  <si>
    <t>растопка печей</t>
  </si>
  <si>
    <t>сдача вещей в стирку, химчистку и их доставка на дом</t>
  </si>
  <si>
    <t>помощь в поддержании порядка в жилых помещениях</t>
  </si>
  <si>
    <t>вынос мусора</t>
  </si>
  <si>
    <t>уборка пылесосом мягкой мебели, ковров и напольных покрытий</t>
  </si>
  <si>
    <t>стул</t>
  </si>
  <si>
    <t>кресло</t>
  </si>
  <si>
    <t>диванов</t>
  </si>
  <si>
    <t>ковровое покрытие</t>
  </si>
  <si>
    <t>смена штор и гардин</t>
  </si>
  <si>
    <t>1 пог.м.</t>
  </si>
  <si>
    <t>уборка стен и потолков</t>
  </si>
  <si>
    <t>обметание стен</t>
  </si>
  <si>
    <t>обметание потолков</t>
  </si>
  <si>
    <t>влажная протирка стен</t>
  </si>
  <si>
    <t>влажная протирка потолков</t>
  </si>
  <si>
    <t>доставка на дом материальной помощи</t>
  </si>
  <si>
    <t>пешком на 100м. Пути</t>
  </si>
  <si>
    <t>велосипедом на 100м.пути</t>
  </si>
  <si>
    <t>обеспечение проживания в стационарных условиях</t>
  </si>
  <si>
    <t>оказание помощи в смене нательного белья</t>
  </si>
  <si>
    <t>оказание помощи в одевании, снятии одежды, переодевании</t>
  </si>
  <si>
    <t>в теплое время года</t>
  </si>
  <si>
    <t>в холодное время года</t>
  </si>
  <si>
    <t>оказание помощи в смене (перестилании) постельного белья</t>
  </si>
  <si>
    <t>1 комплект</t>
  </si>
  <si>
    <t>предоставление рационального питания, в том числе питания по назначению врача</t>
  </si>
  <si>
    <t>1 сутки</t>
  </si>
  <si>
    <t>оказание помощи в приеме пищи (кормление)</t>
  </si>
  <si>
    <t>1 кормление</t>
  </si>
  <si>
    <t>в форме стационарного обслуживания</t>
  </si>
  <si>
    <t>в форме полустационарного обслуживания</t>
  </si>
  <si>
    <t>причесывание</t>
  </si>
  <si>
    <t>помощь в принятии ванны (душа)</t>
  </si>
  <si>
    <t>в форме обслуживания на дому</t>
  </si>
  <si>
    <t>мытье головы</t>
  </si>
  <si>
    <t>для проживающих в жилых помещениях с центральным водоснабжением</t>
  </si>
  <si>
    <t>для проживающих в жилых помещениях без центрального водоснабженя</t>
  </si>
  <si>
    <t>бритье бороды, усов</t>
  </si>
  <si>
    <t>гигиеническая обработка ног и рук (стрижка ногтей)</t>
  </si>
  <si>
    <t>на руках</t>
  </si>
  <si>
    <t>на ногах</t>
  </si>
  <si>
    <t>смена подгузника с гигиенической обработкой</t>
  </si>
  <si>
    <t>сопровождение ослабленных граждан к месту назначения и обратно</t>
  </si>
  <si>
    <t>не имеющих нарушений опрно-двигательного аппарата пешком на 100 м. пути</t>
  </si>
  <si>
    <t xml:space="preserve"> имеющих нарушений опрно-двигательного аппарата пешком на 100 м. пути</t>
  </si>
  <si>
    <t>передвигающихся в коляске на 100м. пути</t>
  </si>
  <si>
    <t>обеспечение сохранности вещей и ценностей,принадлежащих гражданам, переданных на хранение</t>
  </si>
  <si>
    <t>услуги по регулярной стирке, сушке, глажению постельного белья, одежды (как нормированной так и личной)</t>
  </si>
  <si>
    <t>5 кг.белья (одежды)</t>
  </si>
  <si>
    <t>оказание помощи в пользовании телефонной связью, почтовыми услугами (уточнение и набор номера, написание и отправка корреспонденции и другое)</t>
  </si>
  <si>
    <t>уточнение и набор телефонного номера</t>
  </si>
  <si>
    <t>получение необходимой для проживающего информации по телефону и ее разьяснение</t>
  </si>
  <si>
    <t xml:space="preserve">оказание помощи в написании и отправке корреспонденции </t>
  </si>
  <si>
    <t>оказание первой помощи</t>
  </si>
  <si>
    <t>в форме стационарного и полустационарного обслуживания</t>
  </si>
  <si>
    <t>обеспечение динамического медицинского наблюдения</t>
  </si>
  <si>
    <t>содействие в организации получения медицинской помощи</t>
  </si>
  <si>
    <t>подготовка документов для госпитализации</t>
  </si>
  <si>
    <t>запись на прием к специалисту</t>
  </si>
  <si>
    <t>доставка (обеспечение) лекарственных средств и изделий медицинского назначения</t>
  </si>
  <si>
    <t>велосипедом до 500 м.</t>
  </si>
  <si>
    <t>оказание помощи в выполнении назначений, рекомендаций медицинского работника</t>
  </si>
  <si>
    <t>прием лекарственных средств, закапывание капель</t>
  </si>
  <si>
    <t>наложение повязок,натирание мазью</t>
  </si>
  <si>
    <t>содействие в выполнении реабилитационных мероприятий</t>
  </si>
  <si>
    <t>помощь в обеспечении техническими средствами социальной реабилитации, включенными в Государственный реестр(перечень) технических средств социальной реабилитации</t>
  </si>
  <si>
    <t>обучение пользованию техническими средствами социальной реабилитации</t>
  </si>
  <si>
    <t>проведение мероприятий по развитию доступных навыков(для молодых инвалидов с особенностями психофизического развития)</t>
  </si>
  <si>
    <t xml:space="preserve">помощь в подборе и выдача технических средств социальной реабилитации во временное пользование </t>
  </si>
  <si>
    <t>в форме стационарного, полустационарного и нестационарного обслуживания</t>
  </si>
  <si>
    <t>Распиловка дровяного долготья на заданую длину бензопилой STIHL MS 260</t>
  </si>
  <si>
    <t>1 скл.м.куб.</t>
  </si>
  <si>
    <t>Распиловка отходов лесоматериалов на дрова бензопилой STIHL MS 260</t>
  </si>
  <si>
    <t>Вырубка кустарников</t>
  </si>
  <si>
    <t>10 шт.</t>
  </si>
  <si>
    <t>Обрезка сучьев плодовых деревьев</t>
  </si>
  <si>
    <t>Замене перегоревших электроламп</t>
  </si>
  <si>
    <t>т7№115</t>
  </si>
  <si>
    <t>Окраска потолков водоэмульсионной краской</t>
  </si>
  <si>
    <t>простое окрашивание кистью</t>
  </si>
  <si>
    <t>т.12.№15</t>
  </si>
  <si>
    <t>простое окрашивание валиком</t>
  </si>
  <si>
    <t>улучшенное окрашивание кистью</t>
  </si>
  <si>
    <t>улучшенное окрашивание валиком</t>
  </si>
  <si>
    <t>Известковая окраска печей, стояков и труб кистью</t>
  </si>
  <si>
    <t>Окраска известью или  мелом</t>
  </si>
  <si>
    <t>т.12№31</t>
  </si>
  <si>
    <t>стен</t>
  </si>
  <si>
    <t>т12№3</t>
  </si>
  <si>
    <t xml:space="preserve">потолков </t>
  </si>
  <si>
    <t>печей</t>
  </si>
  <si>
    <t>Окраска забора из штакетника масляными красками кистью</t>
  </si>
  <si>
    <t>в один слой</t>
  </si>
  <si>
    <t>в два слоя</t>
  </si>
  <si>
    <t>Ремонт штакетных заборов с добавлением до 5% нового материала</t>
  </si>
  <si>
    <t>Оклеивание стен обоями</t>
  </si>
  <si>
    <t>Снятие обоев(снятие старых обоев)</t>
  </si>
  <si>
    <t>Простая масляная окраска ранее окрашеных поверхностей кистью с расчисткой старой краски до 35%</t>
  </si>
  <si>
    <t>стены</t>
  </si>
  <si>
    <t>полы</t>
  </si>
  <si>
    <t>потолки, двери</t>
  </si>
  <si>
    <t>окна</t>
  </si>
  <si>
    <t>Прочие ремонтные работы</t>
  </si>
  <si>
    <t>Экономист</t>
  </si>
  <si>
    <t>И.В.Печень</t>
  </si>
  <si>
    <t xml:space="preserve">тарифов на  услуги, оказываемые государственным учреждением </t>
  </si>
  <si>
    <t>№ нормы</t>
  </si>
  <si>
    <t xml:space="preserve"> Стоимость нормо-минуты   0,064 руб.</t>
  </si>
  <si>
    <t>плановая калькуляция от 01.10.2018</t>
  </si>
  <si>
    <t>Замена перегоревших электроламп</t>
  </si>
  <si>
    <t>т12№1</t>
  </si>
  <si>
    <t>т13№84</t>
  </si>
  <si>
    <t>т12№22</t>
  </si>
  <si>
    <t>т12№20</t>
  </si>
  <si>
    <t>т12№36</t>
  </si>
  <si>
    <t>Стоимость нормо-часа 3 руб. 82 коп.</t>
  </si>
  <si>
    <t>Тариф за единицу  измерения  с НДС 20 %, руб.</t>
  </si>
  <si>
    <t xml:space="preserve">Укладка дров до 10 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</si>
  <si>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плановая калькуляция от 31.08.2018</t>
  </si>
  <si>
    <t>"Территориальный центр социального обслуживания населения Шумилинского района" обороты по реализации</t>
  </si>
  <si>
    <r>
      <t xml:space="preserve">мытье сильнозагрязненных </t>
    </r>
    <r>
      <rPr>
        <b/>
        <sz val="12"/>
        <color indexed="8"/>
        <rFont val="Arial"/>
        <family val="2"/>
      </rPr>
      <t>труднодоступных окон с утеплением и проклейкой оконных рам</t>
    </r>
  </si>
  <si>
    <r>
      <t xml:space="preserve">мытье сильнозагрязненных </t>
    </r>
    <r>
      <rPr>
        <b/>
        <sz val="12"/>
        <color indexed="8"/>
        <rFont val="Arial"/>
        <family val="2"/>
      </rPr>
      <t>легкодоступных окон с утеплением и проклейкой оконных рам</t>
    </r>
  </si>
  <si>
    <t>Консервирование овощей  перец- литровая тара</t>
  </si>
  <si>
    <r>
      <rPr>
        <sz val="12"/>
        <rFont val="Arial"/>
        <family val="2"/>
      </rPr>
      <t xml:space="preserve">Услуги по регулярной стирке,сушке,глажению постельного белья,одежды на дому у заказчика </t>
    </r>
    <r>
      <rPr>
        <b/>
        <sz val="12"/>
        <rFont val="Arial"/>
        <family val="2"/>
      </rPr>
      <t xml:space="preserve">при централизованном водоснабжении </t>
    </r>
  </si>
  <si>
    <r>
      <rPr>
        <sz val="12"/>
        <rFont val="Arial"/>
        <family val="2"/>
      </rPr>
      <t xml:space="preserve">Услуги по регулярной стирке,сушке,глажению постельного белья,одежды на дому у заказчика </t>
    </r>
    <r>
      <rPr>
        <b/>
        <sz val="12"/>
        <rFont val="Arial"/>
        <family val="2"/>
      </rPr>
      <t>при отсутствии централизованного водоснабжения</t>
    </r>
  </si>
  <si>
    <r>
      <t xml:space="preserve">которыим территории Республики Беларусь </t>
    </r>
    <r>
      <rPr>
        <b/>
        <sz val="12"/>
        <color indexed="8"/>
        <rFont val="Arial"/>
        <family val="2"/>
      </rPr>
      <t>освобождаются</t>
    </r>
    <r>
      <rPr>
        <sz val="12"/>
        <color indexed="8"/>
        <rFont val="Arial"/>
        <family val="2"/>
      </rPr>
      <t xml:space="preserve"> от налога на добавленную стоимость .</t>
    </r>
  </si>
  <si>
    <r>
      <t xml:space="preserve"> которых на территории Республики Беларусь </t>
    </r>
    <r>
      <rPr>
        <b/>
        <sz val="12"/>
        <color indexed="8"/>
        <rFont val="Arial"/>
        <family val="2"/>
      </rPr>
      <t>облагаются</t>
    </r>
    <r>
      <rPr>
        <sz val="12"/>
        <color indexed="8"/>
        <rFont val="Arial"/>
        <family val="2"/>
      </rPr>
      <t xml:space="preserve"> налогом на добавленную стоимость .</t>
    </r>
  </si>
  <si>
    <t>последующие 100м. пешком добавлять</t>
  </si>
  <si>
    <t xml:space="preserve">от    01.01.2020 года </t>
  </si>
  <si>
    <t xml:space="preserve">от   24 февраля 2020 года </t>
  </si>
  <si>
    <t xml:space="preserve">от   24.02.2020 года </t>
  </si>
  <si>
    <t xml:space="preserve">ПРЕЙСКУРАНТ № 2 от  24.02.2020 года </t>
  </si>
  <si>
    <t xml:space="preserve">плановая калькуляция от 24.02.2020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</si>
</sst>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1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horizontal="justify" vertical="top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4" fontId="47" fillId="33" borderId="0" xfId="42" applyFont="1" applyFill="1" applyAlignment="1">
      <alignment/>
    </xf>
    <xf numFmtId="0" fontId="47" fillId="33" borderId="0" xfId="0" applyFont="1" applyFill="1" applyAlignment="1">
      <alignment horizontal="left" wrapText="1"/>
    </xf>
    <xf numFmtId="0" fontId="47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46" fillId="33" borderId="1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/>
    </xf>
    <xf numFmtId="0" fontId="7" fillId="34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2" fontId="4" fillId="33" borderId="12" xfId="0" applyNumberFormat="1" applyFont="1" applyFill="1" applyBorder="1" applyAlignment="1">
      <alignment horizontal="center" vertical="top" wrapText="1"/>
    </xf>
    <xf numFmtId="2" fontId="4" fillId="33" borderId="12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top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7" fillId="33" borderId="16" xfId="0" applyNumberFormat="1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2" fontId="7" fillId="33" borderId="17" xfId="0" applyNumberFormat="1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2" fontId="48" fillId="34" borderId="20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2" fontId="7" fillId="33" borderId="15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14" fontId="47" fillId="33" borderId="25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2" fontId="4" fillId="33" borderId="23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3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top" wrapText="1"/>
    </xf>
    <xf numFmtId="0" fontId="47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15" xfId="0" applyNumberFormat="1" applyFont="1" applyFill="1" applyBorder="1" applyAlignment="1">
      <alignment/>
    </xf>
    <xf numFmtId="0" fontId="4" fillId="33" borderId="27" xfId="0" applyFont="1" applyFill="1" applyBorder="1" applyAlignment="1">
      <alignment vertical="top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vertical="top" wrapText="1"/>
    </xf>
    <xf numFmtId="0" fontId="4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/>
    </xf>
    <xf numFmtId="0" fontId="4" fillId="33" borderId="17" xfId="0" applyFont="1" applyFill="1" applyBorder="1" applyAlignment="1">
      <alignment vertical="top" wrapText="1"/>
    </xf>
    <xf numFmtId="0" fontId="4" fillId="33" borderId="33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2" fontId="7" fillId="34" borderId="18" xfId="0" applyNumberFormat="1" applyFont="1" applyFill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vertical="center"/>
    </xf>
    <xf numFmtId="2" fontId="7" fillId="34" borderId="10" xfId="0" applyNumberFormat="1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/>
    </xf>
    <xf numFmtId="0" fontId="47" fillId="33" borderId="15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7" fillId="33" borderId="13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vertical="center"/>
    </xf>
    <xf numFmtId="2" fontId="4" fillId="33" borderId="20" xfId="0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wrapText="1"/>
    </xf>
    <xf numFmtId="0" fontId="47" fillId="33" borderId="1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top" wrapText="1"/>
    </xf>
    <xf numFmtId="164" fontId="4" fillId="33" borderId="10" xfId="0" applyNumberFormat="1" applyFont="1" applyFill="1" applyBorder="1" applyAlignment="1">
      <alignment horizontal="center" vertical="center"/>
    </xf>
    <xf numFmtId="164" fontId="4" fillId="33" borderId="13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center"/>
    </xf>
    <xf numFmtId="164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top"/>
    </xf>
    <xf numFmtId="0" fontId="47" fillId="33" borderId="23" xfId="0" applyFont="1" applyFill="1" applyBorder="1" applyAlignment="1">
      <alignment vertical="center" wrapText="1"/>
    </xf>
    <xf numFmtId="2" fontId="7" fillId="34" borderId="23" xfId="0" applyNumberFormat="1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top"/>
    </xf>
    <xf numFmtId="0" fontId="47" fillId="33" borderId="20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2" fontId="4" fillId="33" borderId="13" xfId="0" applyNumberFormat="1" applyFont="1" applyFill="1" applyBorder="1" applyAlignment="1">
      <alignment wrapText="1"/>
    </xf>
    <xf numFmtId="2" fontId="4" fillId="33" borderId="12" xfId="0" applyNumberFormat="1" applyFont="1" applyFill="1" applyBorder="1" applyAlignment="1">
      <alignment wrapText="1"/>
    </xf>
    <xf numFmtId="0" fontId="46" fillId="33" borderId="14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wrapText="1"/>
    </xf>
    <xf numFmtId="0" fontId="47" fillId="33" borderId="37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wrapText="1"/>
    </xf>
    <xf numFmtId="0" fontId="46" fillId="33" borderId="14" xfId="0" applyFont="1" applyFill="1" applyBorder="1" applyAlignment="1">
      <alignment wrapText="1"/>
    </xf>
    <xf numFmtId="0" fontId="46" fillId="33" borderId="38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wrapText="1"/>
    </xf>
    <xf numFmtId="0" fontId="47" fillId="33" borderId="38" xfId="0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wrapText="1"/>
    </xf>
    <xf numFmtId="2" fontId="4" fillId="33" borderId="15" xfId="0" applyNumberFormat="1" applyFont="1" applyFill="1" applyBorder="1" applyAlignment="1">
      <alignment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wrapText="1"/>
    </xf>
    <xf numFmtId="0" fontId="47" fillId="33" borderId="20" xfId="0" applyFont="1" applyFill="1" applyBorder="1" applyAlignment="1">
      <alignment wrapText="1"/>
    </xf>
    <xf numFmtId="2" fontId="4" fillId="33" borderId="20" xfId="0" applyNumberFormat="1" applyFont="1" applyFill="1" applyBorder="1" applyAlignment="1">
      <alignment wrapText="1"/>
    </xf>
    <xf numFmtId="0" fontId="46" fillId="33" borderId="39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wrapText="1"/>
    </xf>
    <xf numFmtId="0" fontId="47" fillId="33" borderId="39" xfId="0" applyFont="1" applyFill="1" applyBorder="1" applyAlignment="1">
      <alignment horizontal="center" vertical="center"/>
    </xf>
    <xf numFmtId="2" fontId="4" fillId="33" borderId="20" xfId="0" applyNumberFormat="1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wrapText="1"/>
    </xf>
    <xf numFmtId="0" fontId="47" fillId="33" borderId="43" xfId="0" applyFont="1" applyFill="1" applyBorder="1" applyAlignment="1">
      <alignment horizontal="center" vertical="center" wrapText="1"/>
    </xf>
    <xf numFmtId="0" fontId="48" fillId="34" borderId="28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vertical="center" wrapText="1"/>
    </xf>
    <xf numFmtId="2" fontId="7" fillId="34" borderId="23" xfId="0" applyNumberFormat="1" applyFont="1" applyFill="1" applyBorder="1" applyAlignment="1">
      <alignment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8" fillId="34" borderId="38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wrapText="1"/>
    </xf>
    <xf numFmtId="0" fontId="7" fillId="34" borderId="38" xfId="0" applyFont="1" applyFill="1" applyBorder="1" applyAlignment="1">
      <alignment wrapText="1"/>
    </xf>
    <xf numFmtId="2" fontId="7" fillId="34" borderId="38" xfId="0" applyNumberFormat="1" applyFont="1" applyFill="1" applyBorder="1" applyAlignment="1">
      <alignment wrapText="1"/>
    </xf>
    <xf numFmtId="0" fontId="47" fillId="33" borderId="15" xfId="0" applyFont="1" applyFill="1" applyBorder="1" applyAlignment="1">
      <alignment/>
    </xf>
    <xf numFmtId="164" fontId="47" fillId="33" borderId="15" xfId="0" applyNumberFormat="1" applyFont="1" applyFill="1" applyBorder="1" applyAlignment="1">
      <alignment/>
    </xf>
    <xf numFmtId="0" fontId="47" fillId="33" borderId="44" xfId="0" applyFont="1" applyFill="1" applyBorder="1" applyAlignment="1">
      <alignment wrapText="1"/>
    </xf>
    <xf numFmtId="0" fontId="47" fillId="33" borderId="44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0" fontId="48" fillId="33" borderId="13" xfId="0" applyFont="1" applyFill="1" applyBorder="1" applyAlignment="1">
      <alignment/>
    </xf>
    <xf numFmtId="2" fontId="46" fillId="33" borderId="13" xfId="0" applyNumberFormat="1" applyFont="1" applyFill="1" applyBorder="1" applyAlignment="1">
      <alignment/>
    </xf>
    <xf numFmtId="0" fontId="46" fillId="33" borderId="38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/>
    </xf>
    <xf numFmtId="2" fontId="46" fillId="33" borderId="38" xfId="0" applyNumberFormat="1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2" fontId="46" fillId="33" borderId="12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164" fontId="47" fillId="33" borderId="10" xfId="0" applyNumberFormat="1" applyFont="1" applyFill="1" applyBorder="1" applyAlignment="1">
      <alignment/>
    </xf>
    <xf numFmtId="0" fontId="48" fillId="33" borderId="13" xfId="0" applyFont="1" applyFill="1" applyBorder="1" applyAlignment="1">
      <alignment horizontal="left"/>
    </xf>
    <xf numFmtId="0" fontId="47" fillId="33" borderId="45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33" borderId="34" xfId="0" applyFont="1" applyFill="1" applyBorder="1" applyAlignment="1">
      <alignment/>
    </xf>
    <xf numFmtId="0" fontId="46" fillId="33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5" xfId="0" applyFont="1" applyFill="1" applyBorder="1" applyAlignment="1">
      <alignment/>
    </xf>
    <xf numFmtId="2" fontId="46" fillId="33" borderId="15" xfId="0" applyNumberFormat="1" applyFont="1" applyFill="1" applyBorder="1" applyAlignment="1">
      <alignment/>
    </xf>
    <xf numFmtId="0" fontId="46" fillId="33" borderId="15" xfId="0" applyFont="1" applyFill="1" applyBorder="1" applyAlignment="1">
      <alignment vertical="center"/>
    </xf>
    <xf numFmtId="2" fontId="46" fillId="33" borderId="15" xfId="0" applyNumberFormat="1" applyFont="1" applyFill="1" applyBorder="1" applyAlignment="1">
      <alignment vertical="center"/>
    </xf>
    <xf numFmtId="0" fontId="47" fillId="33" borderId="10" xfId="0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/>
    </xf>
    <xf numFmtId="0" fontId="47" fillId="33" borderId="13" xfId="0" applyFont="1" applyFill="1" applyBorder="1" applyAlignment="1">
      <alignment horizontal="right"/>
    </xf>
    <xf numFmtId="0" fontId="47" fillId="33" borderId="15" xfId="0" applyFont="1" applyFill="1" applyBorder="1" applyAlignment="1">
      <alignment horizontal="left"/>
    </xf>
    <xf numFmtId="2" fontId="7" fillId="33" borderId="29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vertical="top" wrapText="1"/>
    </xf>
    <xf numFmtId="2" fontId="7" fillId="33" borderId="30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 wrapText="1"/>
    </xf>
    <xf numFmtId="2" fontId="7" fillId="34" borderId="17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2" fontId="7" fillId="33" borderId="27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  <xf numFmtId="2" fontId="7" fillId="33" borderId="46" xfId="0" applyNumberFormat="1" applyFont="1" applyFill="1" applyBorder="1" applyAlignment="1">
      <alignment horizontal="center"/>
    </xf>
    <xf numFmtId="2" fontId="7" fillId="33" borderId="24" xfId="0" applyNumberFormat="1" applyFont="1" applyFill="1" applyBorder="1" applyAlignment="1">
      <alignment/>
    </xf>
    <xf numFmtId="2" fontId="7" fillId="33" borderId="17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/>
    </xf>
    <xf numFmtId="2" fontId="7" fillId="33" borderId="29" xfId="0" applyNumberFormat="1" applyFont="1" applyFill="1" applyBorder="1" applyAlignment="1">
      <alignment/>
    </xf>
    <xf numFmtId="2" fontId="7" fillId="33" borderId="30" xfId="0" applyNumberFormat="1" applyFont="1" applyFill="1" applyBorder="1" applyAlignment="1">
      <alignment horizontal="center" vertical="center"/>
    </xf>
    <xf numFmtId="2" fontId="7" fillId="34" borderId="29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vertical="center"/>
    </xf>
    <xf numFmtId="2" fontId="7" fillId="34" borderId="27" xfId="0" applyNumberFormat="1" applyFont="1" applyFill="1" applyBorder="1" applyAlignment="1">
      <alignment horizontal="center" vertical="center"/>
    </xf>
    <xf numFmtId="2" fontId="7" fillId="33" borderId="46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wrapText="1"/>
    </xf>
    <xf numFmtId="2" fontId="7" fillId="33" borderId="16" xfId="0" applyNumberFormat="1" applyFont="1" applyFill="1" applyBorder="1" applyAlignment="1">
      <alignment wrapText="1"/>
    </xf>
    <xf numFmtId="2" fontId="7" fillId="33" borderId="17" xfId="0" applyNumberFormat="1" applyFont="1" applyFill="1" applyBorder="1" applyAlignment="1">
      <alignment wrapText="1"/>
    </xf>
    <xf numFmtId="2" fontId="7" fillId="33" borderId="24" xfId="0" applyNumberFormat="1" applyFont="1" applyFill="1" applyBorder="1" applyAlignment="1">
      <alignment wrapText="1"/>
    </xf>
    <xf numFmtId="2" fontId="7" fillId="33" borderId="29" xfId="0" applyNumberFormat="1" applyFont="1" applyFill="1" applyBorder="1" applyAlignment="1">
      <alignment wrapText="1"/>
    </xf>
    <xf numFmtId="2" fontId="7" fillId="33" borderId="41" xfId="0" applyNumberFormat="1" applyFont="1" applyFill="1" applyBorder="1" applyAlignment="1">
      <alignment wrapText="1"/>
    </xf>
    <xf numFmtId="2" fontId="7" fillId="33" borderId="29" xfId="0" applyNumberFormat="1" applyFont="1" applyFill="1" applyBorder="1" applyAlignment="1">
      <alignment vertical="center" wrapText="1"/>
    </xf>
    <xf numFmtId="2" fontId="7" fillId="33" borderId="46" xfId="0" applyNumberFormat="1" applyFont="1" applyFill="1" applyBorder="1" applyAlignment="1">
      <alignment wrapText="1"/>
    </xf>
    <xf numFmtId="2" fontId="7" fillId="33" borderId="46" xfId="0" applyNumberFormat="1" applyFont="1" applyFill="1" applyBorder="1" applyAlignment="1">
      <alignment vertical="center" wrapText="1"/>
    </xf>
    <xf numFmtId="2" fontId="7" fillId="34" borderId="27" xfId="0" applyNumberFormat="1" applyFont="1" applyFill="1" applyBorder="1" applyAlignment="1">
      <alignment vertical="center" wrapText="1"/>
    </xf>
    <xf numFmtId="2" fontId="7" fillId="34" borderId="41" xfId="0" applyNumberFormat="1" applyFont="1" applyFill="1" applyBorder="1" applyAlignment="1">
      <alignment wrapText="1"/>
    </xf>
    <xf numFmtId="0" fontId="7" fillId="33" borderId="24" xfId="0" applyFont="1" applyFill="1" applyBorder="1" applyAlignment="1">
      <alignment/>
    </xf>
    <xf numFmtId="0" fontId="49" fillId="33" borderId="24" xfId="0" applyFont="1" applyFill="1" applyBorder="1" applyAlignment="1">
      <alignment/>
    </xf>
    <xf numFmtId="0" fontId="49" fillId="33" borderId="29" xfId="0" applyFont="1" applyFill="1" applyBorder="1" applyAlignment="1">
      <alignment/>
    </xf>
    <xf numFmtId="14" fontId="47" fillId="33" borderId="47" xfId="0" applyNumberFormat="1" applyFont="1" applyFill="1" applyBorder="1" applyAlignment="1">
      <alignment horizontal="center" vertical="center"/>
    </xf>
    <xf numFmtId="14" fontId="47" fillId="33" borderId="48" xfId="0" applyNumberFormat="1" applyFont="1" applyFill="1" applyBorder="1" applyAlignment="1">
      <alignment horizontal="center" vertical="center"/>
    </xf>
    <xf numFmtId="14" fontId="47" fillId="33" borderId="49" xfId="0" applyNumberFormat="1" applyFont="1" applyFill="1" applyBorder="1" applyAlignment="1">
      <alignment horizontal="center" vertical="center"/>
    </xf>
    <xf numFmtId="14" fontId="47" fillId="33" borderId="50" xfId="0" applyNumberFormat="1" applyFont="1" applyFill="1" applyBorder="1" applyAlignment="1">
      <alignment horizontal="center" vertical="center"/>
    </xf>
    <xf numFmtId="14" fontId="47" fillId="33" borderId="51" xfId="0" applyNumberFormat="1" applyFont="1" applyFill="1" applyBorder="1" applyAlignment="1">
      <alignment horizontal="center" vertical="center"/>
    </xf>
    <xf numFmtId="2" fontId="46" fillId="33" borderId="26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10" fillId="33" borderId="18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2" fontId="10" fillId="33" borderId="10" xfId="0" applyNumberFormat="1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vertical="top" wrapText="1"/>
    </xf>
    <xf numFmtId="2" fontId="10" fillId="33" borderId="13" xfId="0" applyNumberFormat="1" applyFont="1" applyFill="1" applyBorder="1" applyAlignment="1">
      <alignment horizontal="center" vertical="top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left" vertical="top"/>
    </xf>
    <xf numFmtId="0" fontId="50" fillId="34" borderId="38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2" fontId="10" fillId="33" borderId="15" xfId="0" applyNumberFormat="1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vertical="top" wrapText="1"/>
    </xf>
    <xf numFmtId="0" fontId="50" fillId="33" borderId="23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top" wrapText="1"/>
    </xf>
    <xf numFmtId="0" fontId="50" fillId="33" borderId="15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0" fontId="50" fillId="33" borderId="38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2" fontId="10" fillId="33" borderId="2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/>
    </xf>
    <xf numFmtId="0" fontId="10" fillId="33" borderId="38" xfId="0" applyFont="1" applyFill="1" applyBorder="1" applyAlignment="1">
      <alignment wrapText="1"/>
    </xf>
    <xf numFmtId="0" fontId="10" fillId="33" borderId="12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2" fontId="10" fillId="33" borderId="18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wrapText="1"/>
    </xf>
    <xf numFmtId="0" fontId="50" fillId="35" borderId="13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wrapText="1"/>
    </xf>
    <xf numFmtId="2" fontId="10" fillId="33" borderId="20" xfId="0" applyNumberFormat="1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35" borderId="18" xfId="0" applyFont="1" applyFill="1" applyBorder="1" applyAlignment="1">
      <alignment wrapText="1"/>
    </xf>
    <xf numFmtId="0" fontId="10" fillId="35" borderId="38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wrapText="1"/>
    </xf>
    <xf numFmtId="0" fontId="10" fillId="35" borderId="11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 vertical="center"/>
    </xf>
    <xf numFmtId="0" fontId="50" fillId="35" borderId="38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0" fillId="35" borderId="10" xfId="0" applyFont="1" applyFill="1" applyBorder="1" applyAlignment="1">
      <alignment/>
    </xf>
    <xf numFmtId="164" fontId="50" fillId="35" borderId="10" xfId="0" applyNumberFormat="1" applyFont="1" applyFill="1" applyBorder="1" applyAlignment="1">
      <alignment horizontal="center" vertical="center"/>
    </xf>
    <xf numFmtId="0" fontId="50" fillId="35" borderId="45" xfId="0" applyFont="1" applyFill="1" applyBorder="1" applyAlignment="1">
      <alignment wrapText="1"/>
    </xf>
    <xf numFmtId="0" fontId="50" fillId="35" borderId="4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50" fillId="35" borderId="10" xfId="0" applyFont="1" applyFill="1" applyBorder="1" applyAlignment="1">
      <alignment horizontal="left"/>
    </xf>
    <xf numFmtId="0" fontId="50" fillId="33" borderId="45" xfId="0" applyFont="1" applyFill="1" applyBorder="1" applyAlignment="1">
      <alignment wrapText="1"/>
    </xf>
    <xf numFmtId="0" fontId="50" fillId="33" borderId="45" xfId="0" applyFont="1" applyFill="1" applyBorder="1" applyAlignment="1">
      <alignment/>
    </xf>
    <xf numFmtId="0" fontId="50" fillId="33" borderId="10" xfId="0" applyFont="1" applyFill="1" applyBorder="1" applyAlignment="1">
      <alignment horizontal="left"/>
    </xf>
    <xf numFmtId="164" fontId="50" fillId="33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2" fontId="5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wrapText="1"/>
    </xf>
    <xf numFmtId="14" fontId="50" fillId="33" borderId="17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14" fontId="50" fillId="33" borderId="13" xfId="0" applyNumberFormat="1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0" fontId="50" fillId="33" borderId="45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/>
    </xf>
    <xf numFmtId="14" fontId="50" fillId="33" borderId="15" xfId="0" applyNumberFormat="1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2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/>
    </xf>
    <xf numFmtId="0" fontId="51" fillId="33" borderId="0" xfId="0" applyFont="1" applyFill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0" fillId="33" borderId="18" xfId="0" applyNumberFormat="1" applyFont="1" applyFill="1" applyBorder="1" applyAlignment="1">
      <alignment horizontal="center" vertical="center" wrapText="1"/>
    </xf>
    <xf numFmtId="2" fontId="10" fillId="33" borderId="38" xfId="0" applyNumberFormat="1" applyFont="1" applyFill="1" applyBorder="1" applyAlignment="1">
      <alignment horizontal="center" vertical="center"/>
    </xf>
    <xf numFmtId="2" fontId="10" fillId="33" borderId="11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/>
    </xf>
    <xf numFmtId="2" fontId="10" fillId="35" borderId="38" xfId="0" applyNumberFormat="1" applyFont="1" applyFill="1" applyBorder="1" applyAlignment="1">
      <alignment horizontal="center" vertical="center"/>
    </xf>
    <xf numFmtId="2" fontId="10" fillId="35" borderId="18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2" fontId="50" fillId="33" borderId="13" xfId="0" applyNumberFormat="1" applyFont="1" applyFill="1" applyBorder="1" applyAlignment="1">
      <alignment horizontal="center" vertical="center"/>
    </xf>
    <xf numFmtId="2" fontId="50" fillId="33" borderId="20" xfId="0" applyNumberFormat="1" applyFont="1" applyFill="1" applyBorder="1" applyAlignment="1">
      <alignment horizontal="center" vertical="center"/>
    </xf>
    <xf numFmtId="14" fontId="50" fillId="33" borderId="2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46" fillId="33" borderId="35" xfId="0" applyFont="1" applyFill="1" applyBorder="1" applyAlignment="1">
      <alignment horizontal="center"/>
    </xf>
    <xf numFmtId="0" fontId="46" fillId="33" borderId="36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wrapText="1"/>
    </xf>
    <xf numFmtId="0" fontId="46" fillId="33" borderId="36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6" fillId="33" borderId="39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vertical="center" wrapText="1"/>
    </xf>
    <xf numFmtId="0" fontId="47" fillId="33" borderId="38" xfId="0" applyFont="1" applyFill="1" applyBorder="1" applyAlignment="1">
      <alignment vertical="center" wrapText="1"/>
    </xf>
    <xf numFmtId="0" fontId="47" fillId="33" borderId="23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wrapText="1"/>
    </xf>
    <xf numFmtId="0" fontId="47" fillId="33" borderId="38" xfId="0" applyFont="1" applyFill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 wrapText="1"/>
    </xf>
    <xf numFmtId="0" fontId="47" fillId="33" borderId="20" xfId="0" applyFont="1" applyFill="1" applyBorder="1" applyAlignment="1">
      <alignment wrapText="1"/>
    </xf>
    <xf numFmtId="0" fontId="47" fillId="33" borderId="38" xfId="0" applyFont="1" applyFill="1" applyBorder="1" applyAlignment="1">
      <alignment wrapText="1"/>
    </xf>
    <xf numFmtId="0" fontId="47" fillId="33" borderId="23" xfId="0" applyFont="1" applyFill="1" applyBorder="1" applyAlignment="1">
      <alignment wrapText="1"/>
    </xf>
    <xf numFmtId="0" fontId="47" fillId="33" borderId="20" xfId="0" applyFont="1" applyFill="1" applyBorder="1" applyAlignment="1">
      <alignment horizontal="center"/>
    </xf>
    <xf numFmtId="0" fontId="47" fillId="33" borderId="38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top"/>
    </xf>
    <xf numFmtId="0" fontId="47" fillId="33" borderId="38" xfId="0" applyFont="1" applyFill="1" applyBorder="1" applyAlignment="1">
      <alignment horizontal="center" vertical="top"/>
    </xf>
    <xf numFmtId="0" fontId="47" fillId="33" borderId="23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6" fillId="33" borderId="38" xfId="0" applyFont="1" applyFill="1" applyBorder="1" applyAlignment="1">
      <alignment vertical="center" wrapText="1"/>
    </xf>
    <xf numFmtId="0" fontId="46" fillId="33" borderId="2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33" borderId="53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wrapText="1"/>
    </xf>
    <xf numFmtId="0" fontId="46" fillId="33" borderId="23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14" fontId="47" fillId="33" borderId="25" xfId="0" applyNumberFormat="1" applyFont="1" applyFill="1" applyBorder="1" applyAlignment="1">
      <alignment horizontal="center" vertical="center"/>
    </xf>
    <xf numFmtId="14" fontId="47" fillId="33" borderId="5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14" fontId="47" fillId="33" borderId="52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/>
    </xf>
    <xf numFmtId="2" fontId="7" fillId="34" borderId="46" xfId="0" applyNumberFormat="1" applyFont="1" applyFill="1" applyBorder="1" applyAlignment="1">
      <alignment horizontal="center" vertical="center"/>
    </xf>
    <xf numFmtId="2" fontId="7" fillId="34" borderId="27" xfId="0" applyNumberFormat="1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2" fontId="7" fillId="34" borderId="23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30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4" fillId="33" borderId="56" xfId="0" applyFont="1" applyFill="1" applyBorder="1" applyAlignment="1">
      <alignment vertical="top" wrapText="1"/>
    </xf>
    <xf numFmtId="0" fontId="4" fillId="33" borderId="48" xfId="0" applyFont="1" applyFill="1" applyBorder="1" applyAlignment="1">
      <alignment vertical="top" wrapText="1"/>
    </xf>
    <xf numFmtId="0" fontId="4" fillId="33" borderId="51" xfId="0" applyFont="1" applyFill="1" applyBorder="1" applyAlignment="1">
      <alignment vertical="top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2" fontId="4" fillId="33" borderId="20" xfId="0" applyNumberFormat="1" applyFont="1" applyFill="1" applyBorder="1" applyAlignment="1">
      <alignment horizontal="center" vertical="center" wrapText="1"/>
    </xf>
    <xf numFmtId="2" fontId="7" fillId="33" borderId="4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50" xfId="0" applyBorder="1" applyAlignment="1">
      <alignment/>
    </xf>
    <xf numFmtId="2" fontId="4" fillId="34" borderId="12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7" fillId="33" borderId="24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top" wrapText="1"/>
    </xf>
    <xf numFmtId="0" fontId="0" fillId="0" borderId="28" xfId="0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46" fillId="0" borderId="23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14" fontId="47" fillId="33" borderId="58" xfId="0" applyNumberFormat="1" applyFont="1" applyFill="1" applyBorder="1" applyAlignment="1">
      <alignment horizontal="center" vertical="center"/>
    </xf>
    <xf numFmtId="14" fontId="47" fillId="33" borderId="48" xfId="0" applyNumberFormat="1" applyFont="1" applyFill="1" applyBorder="1" applyAlignment="1">
      <alignment horizontal="center" vertical="center"/>
    </xf>
    <xf numFmtId="14" fontId="47" fillId="33" borderId="49" xfId="0" applyNumberFormat="1" applyFont="1" applyFill="1" applyBorder="1" applyAlignment="1">
      <alignment horizontal="center" vertical="center"/>
    </xf>
    <xf numFmtId="2" fontId="4" fillId="33" borderId="38" xfId="0" applyNumberFormat="1" applyFont="1" applyFill="1" applyBorder="1" applyAlignment="1">
      <alignment horizontal="center" vertical="center" wrapText="1"/>
    </xf>
    <xf numFmtId="2" fontId="7" fillId="33" borderId="41" xfId="0" applyNumberFormat="1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vertical="top" wrapText="1"/>
    </xf>
    <xf numFmtId="0" fontId="4" fillId="33" borderId="59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left" vertical="center" wrapText="1"/>
    </xf>
    <xf numFmtId="0" fontId="47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47" fillId="33" borderId="0" xfId="0" applyFont="1" applyFill="1" applyAlignment="1">
      <alignment horizontal="left"/>
    </xf>
    <xf numFmtId="0" fontId="46" fillId="0" borderId="38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2" fontId="46" fillId="33" borderId="20" xfId="0" applyNumberFormat="1" applyFont="1" applyFill="1" applyBorder="1" applyAlignment="1">
      <alignment horizontal="center" vertical="center"/>
    </xf>
    <xf numFmtId="2" fontId="46" fillId="33" borderId="38" xfId="0" applyNumberFormat="1" applyFont="1" applyFill="1" applyBorder="1" applyAlignment="1">
      <alignment horizontal="center" vertical="center"/>
    </xf>
    <xf numFmtId="2" fontId="46" fillId="33" borderId="23" xfId="0" applyNumberFormat="1" applyFont="1" applyFill="1" applyBorder="1" applyAlignment="1">
      <alignment horizontal="center" vertical="center"/>
    </xf>
    <xf numFmtId="2" fontId="46" fillId="34" borderId="46" xfId="0" applyNumberFormat="1" applyFont="1" applyFill="1" applyBorder="1" applyAlignment="1">
      <alignment horizontal="center" vertical="center"/>
    </xf>
    <xf numFmtId="2" fontId="46" fillId="34" borderId="41" xfId="0" applyNumberFormat="1" applyFont="1" applyFill="1" applyBorder="1" applyAlignment="1">
      <alignment horizontal="center" vertical="center"/>
    </xf>
    <xf numFmtId="2" fontId="46" fillId="34" borderId="27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wrapText="1"/>
    </xf>
    <xf numFmtId="0" fontId="46" fillId="33" borderId="20" xfId="0" applyFont="1" applyFill="1" applyBorder="1" applyAlignment="1">
      <alignment horizontal="center" vertical="center"/>
    </xf>
    <xf numFmtId="0" fontId="46" fillId="33" borderId="38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2" fontId="46" fillId="33" borderId="46" xfId="0" applyNumberFormat="1" applyFont="1" applyFill="1" applyBorder="1" applyAlignment="1">
      <alignment horizontal="center" vertical="center"/>
    </xf>
    <xf numFmtId="2" fontId="46" fillId="33" borderId="41" xfId="0" applyNumberFormat="1" applyFont="1" applyFill="1" applyBorder="1" applyAlignment="1">
      <alignment horizontal="center" vertical="center"/>
    </xf>
    <xf numFmtId="2" fontId="46" fillId="33" borderId="27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5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6" fillId="33" borderId="60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wrapText="1"/>
    </xf>
    <xf numFmtId="0" fontId="51" fillId="33" borderId="61" xfId="0" applyFont="1" applyFill="1" applyBorder="1" applyAlignment="1">
      <alignment horizontal="center" wrapText="1"/>
    </xf>
    <xf numFmtId="2" fontId="10" fillId="33" borderId="38" xfId="0" applyNumberFormat="1" applyFont="1" applyFill="1" applyBorder="1" applyAlignment="1">
      <alignment horizontal="center" vertical="center" wrapText="1"/>
    </xf>
    <xf numFmtId="2" fontId="10" fillId="33" borderId="20" xfId="0" applyNumberFormat="1" applyFont="1" applyFill="1" applyBorder="1" applyAlignment="1">
      <alignment horizontal="center" vertical="center" wrapText="1"/>
    </xf>
    <xf numFmtId="2" fontId="10" fillId="33" borderId="23" xfId="0" applyNumberFormat="1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10" fillId="33" borderId="38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top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5" borderId="38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/>
    </xf>
    <xf numFmtId="0" fontId="50" fillId="35" borderId="3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wrapText="1"/>
    </xf>
    <xf numFmtId="0" fontId="10" fillId="33" borderId="38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/>
    </xf>
    <xf numFmtId="2" fontId="50" fillId="33" borderId="11" xfId="0" applyNumberFormat="1" applyFont="1" applyFill="1" applyBorder="1" applyAlignment="1">
      <alignment horizontal="center" vertical="center"/>
    </xf>
    <xf numFmtId="2" fontId="50" fillId="33" borderId="38" xfId="0" applyNumberFormat="1" applyFont="1" applyFill="1" applyBorder="1" applyAlignment="1">
      <alignment horizontal="center" vertical="center"/>
    </xf>
    <xf numFmtId="2" fontId="50" fillId="33" borderId="18" xfId="0" applyNumberFormat="1" applyFont="1" applyFill="1" applyBorder="1" applyAlignment="1">
      <alignment horizontal="center" vertical="center"/>
    </xf>
    <xf numFmtId="2" fontId="50" fillId="33" borderId="20" xfId="0" applyNumberFormat="1" applyFont="1" applyFill="1" applyBorder="1" applyAlignment="1">
      <alignment horizontal="center" vertical="center"/>
    </xf>
    <xf numFmtId="2" fontId="50" fillId="33" borderId="23" xfId="0" applyNumberFormat="1" applyFont="1" applyFill="1" applyBorder="1" applyAlignment="1">
      <alignment horizontal="center" vertical="center"/>
    </xf>
    <xf numFmtId="14" fontId="50" fillId="33" borderId="20" xfId="0" applyNumberFormat="1" applyFont="1" applyFill="1" applyBorder="1" applyAlignment="1">
      <alignment horizontal="center" vertical="center"/>
    </xf>
    <xf numFmtId="14" fontId="50" fillId="33" borderId="38" xfId="0" applyNumberFormat="1" applyFont="1" applyFill="1" applyBorder="1" applyAlignment="1">
      <alignment horizontal="center" vertical="center"/>
    </xf>
    <xf numFmtId="14" fontId="50" fillId="33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PageLayoutView="0" workbookViewId="0" topLeftCell="A1">
      <selection activeCell="I85" sqref="I85"/>
    </sheetView>
  </sheetViews>
  <sheetFormatPr defaultColWidth="9.140625" defaultRowHeight="15"/>
  <cols>
    <col min="1" max="1" width="5.8515625" style="0" customWidth="1"/>
    <col min="2" max="2" width="27.00390625" style="0" customWidth="1"/>
    <col min="3" max="3" width="10.140625" style="0" customWidth="1"/>
    <col min="4" max="4" width="13.57421875" style="0" customWidth="1"/>
    <col min="5" max="5" width="13.140625" style="0" customWidth="1"/>
    <col min="7" max="7" width="10.8515625" style="0" customWidth="1"/>
    <col min="9" max="9" width="10.421875" style="0" customWidth="1"/>
    <col min="10" max="10" width="10.140625" style="0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>
      <c r="A2" s="3"/>
      <c r="B2" s="4"/>
      <c r="C2" s="4"/>
      <c r="D2" s="4"/>
      <c r="E2" s="4"/>
      <c r="F2" s="4"/>
      <c r="G2" s="4"/>
      <c r="H2" s="594" t="s">
        <v>0</v>
      </c>
      <c r="I2" s="594"/>
      <c r="J2" s="594"/>
      <c r="K2" s="2"/>
    </row>
    <row r="3" spans="1:11" ht="14.25">
      <c r="A3" s="5"/>
      <c r="B3" s="5"/>
      <c r="C3" s="5"/>
      <c r="D3" s="5"/>
      <c r="E3" s="5"/>
      <c r="F3" s="5"/>
      <c r="G3" s="5"/>
      <c r="H3" s="594" t="s">
        <v>1</v>
      </c>
      <c r="I3" s="594"/>
      <c r="J3" s="594"/>
      <c r="K3" s="2"/>
    </row>
    <row r="4" spans="1:11" ht="14.25">
      <c r="A4" s="6"/>
      <c r="B4" s="6"/>
      <c r="C4" s="6"/>
      <c r="D4" s="6"/>
      <c r="E4" s="6"/>
      <c r="F4" s="6"/>
      <c r="G4" s="6"/>
      <c r="H4" s="594" t="s">
        <v>2</v>
      </c>
      <c r="I4" s="594"/>
      <c r="J4" s="594"/>
      <c r="K4" s="2"/>
    </row>
    <row r="5" spans="1:11" ht="14.25">
      <c r="A5" s="6"/>
      <c r="B5" s="6"/>
      <c r="C5" s="6"/>
      <c r="D5" s="6"/>
      <c r="E5" s="6"/>
      <c r="F5" s="6"/>
      <c r="G5" s="6"/>
      <c r="H5" s="594" t="s">
        <v>3</v>
      </c>
      <c r="I5" s="594"/>
      <c r="J5" s="594"/>
      <c r="K5" s="2"/>
    </row>
    <row r="6" spans="1:11" ht="14.25">
      <c r="A6" s="5"/>
      <c r="B6" s="5"/>
      <c r="C6" s="5"/>
      <c r="D6" s="5"/>
      <c r="E6" s="5"/>
      <c r="F6" s="5"/>
      <c r="G6" s="5"/>
      <c r="H6" s="629" t="s">
        <v>4</v>
      </c>
      <c r="I6" s="629"/>
      <c r="J6" s="629"/>
      <c r="K6" s="2"/>
    </row>
    <row r="7" spans="1:11" ht="14.25">
      <c r="A7" s="603" t="s">
        <v>5</v>
      </c>
      <c r="B7" s="603"/>
      <c r="C7" s="603"/>
      <c r="D7" s="603"/>
      <c r="E7" s="603"/>
      <c r="F7" s="603"/>
      <c r="G7" s="603"/>
      <c r="H7" s="603"/>
      <c r="I7" s="603"/>
      <c r="J7" s="603"/>
      <c r="K7" s="2"/>
    </row>
    <row r="8" spans="1:11" ht="14.25" customHeight="1">
      <c r="A8" s="603" t="s">
        <v>327</v>
      </c>
      <c r="B8" s="603"/>
      <c r="C8" s="603"/>
      <c r="D8" s="603"/>
      <c r="E8" s="603"/>
      <c r="F8" s="603"/>
      <c r="G8" s="603"/>
      <c r="H8" s="603"/>
      <c r="I8" s="603"/>
      <c r="J8" s="603"/>
      <c r="K8" s="2"/>
    </row>
    <row r="9" spans="1:11" ht="34.5" customHeight="1">
      <c r="A9" s="604" t="s">
        <v>6</v>
      </c>
      <c r="B9" s="604"/>
      <c r="C9" s="604"/>
      <c r="D9" s="604"/>
      <c r="E9" s="604"/>
      <c r="F9" s="604"/>
      <c r="G9" s="604"/>
      <c r="H9" s="604"/>
      <c r="I9" s="604"/>
      <c r="J9" s="604"/>
      <c r="K9" s="2"/>
    </row>
    <row r="10" spans="1:11" ht="14.25">
      <c r="A10" s="604" t="s">
        <v>7</v>
      </c>
      <c r="B10" s="604"/>
      <c r="C10" s="604"/>
      <c r="D10" s="604"/>
      <c r="E10" s="604"/>
      <c r="F10" s="604"/>
      <c r="G10" s="604"/>
      <c r="H10" s="604"/>
      <c r="I10" s="604"/>
      <c r="J10" s="604"/>
      <c r="K10" s="2"/>
    </row>
    <row r="11" spans="1:11" ht="14.25" hidden="1">
      <c r="A11" s="4" t="s">
        <v>8</v>
      </c>
      <c r="B11" s="5"/>
      <c r="C11" s="5"/>
      <c r="D11" s="5"/>
      <c r="E11" s="5"/>
      <c r="F11" s="5"/>
      <c r="G11" s="5"/>
      <c r="H11" s="5"/>
      <c r="I11" s="5"/>
      <c r="J11" s="4"/>
      <c r="K11" s="2"/>
    </row>
    <row r="12" spans="1:11" ht="14.25">
      <c r="A12" s="590" t="s">
        <v>9</v>
      </c>
      <c r="B12" s="590"/>
      <c r="C12" s="591" t="s">
        <v>10</v>
      </c>
      <c r="D12" s="591"/>
      <c r="E12" s="591"/>
      <c r="F12" s="591"/>
      <c r="G12" s="591"/>
      <c r="H12" s="591"/>
      <c r="I12" s="591"/>
      <c r="J12" s="591"/>
      <c r="K12" s="2"/>
    </row>
    <row r="13" spans="1:11" ht="14.25">
      <c r="A13" s="7"/>
      <c r="B13" s="7"/>
      <c r="C13" s="591"/>
      <c r="D13" s="591"/>
      <c r="E13" s="591"/>
      <c r="F13" s="591"/>
      <c r="G13" s="591"/>
      <c r="H13" s="591"/>
      <c r="I13" s="591"/>
      <c r="J13" s="591"/>
      <c r="K13" s="2"/>
    </row>
    <row r="14" spans="1:11" ht="0.75" customHeight="1">
      <c r="A14" s="7"/>
      <c r="B14" s="7"/>
      <c r="C14" s="591" t="s">
        <v>11</v>
      </c>
      <c r="D14" s="591"/>
      <c r="E14" s="591"/>
      <c r="F14" s="591"/>
      <c r="G14" s="591"/>
      <c r="H14" s="591"/>
      <c r="I14" s="591"/>
      <c r="J14" s="591"/>
      <c r="K14" s="2"/>
    </row>
    <row r="15" spans="1:11" ht="68.25" customHeight="1" thickBot="1">
      <c r="A15" s="8"/>
      <c r="B15" s="8"/>
      <c r="C15" s="628"/>
      <c r="D15" s="628"/>
      <c r="E15" s="628"/>
      <c r="F15" s="628"/>
      <c r="G15" s="628"/>
      <c r="H15" s="628"/>
      <c r="I15" s="628"/>
      <c r="J15" s="583"/>
      <c r="K15" s="2"/>
    </row>
    <row r="16" spans="1:11" ht="39" customHeight="1">
      <c r="A16" s="614" t="s">
        <v>12</v>
      </c>
      <c r="B16" s="470" t="s">
        <v>13</v>
      </c>
      <c r="C16" s="614" t="s">
        <v>14</v>
      </c>
      <c r="D16" s="614" t="s">
        <v>15</v>
      </c>
      <c r="E16" s="9" t="s">
        <v>16</v>
      </c>
      <c r="F16" s="614" t="s">
        <v>17</v>
      </c>
      <c r="G16" s="614" t="s">
        <v>18</v>
      </c>
      <c r="H16" s="614" t="s">
        <v>19</v>
      </c>
      <c r="I16" s="616" t="s">
        <v>20</v>
      </c>
      <c r="J16" s="460" t="s">
        <v>21</v>
      </c>
      <c r="K16" s="2"/>
    </row>
    <row r="17" spans="1:11" ht="41.25" customHeight="1">
      <c r="A17" s="615"/>
      <c r="B17" s="627"/>
      <c r="C17" s="615"/>
      <c r="D17" s="615"/>
      <c r="E17" s="9" t="s">
        <v>22</v>
      </c>
      <c r="F17" s="615"/>
      <c r="G17" s="615"/>
      <c r="H17" s="615"/>
      <c r="I17" s="617"/>
      <c r="J17" s="618"/>
      <c r="K17" s="2"/>
    </row>
    <row r="18" spans="1:11" ht="38.25" customHeight="1" thickBot="1">
      <c r="A18" s="10">
        <v>1</v>
      </c>
      <c r="B18" s="11" t="s">
        <v>23</v>
      </c>
      <c r="C18" s="10" t="s">
        <v>24</v>
      </c>
      <c r="D18" s="12" t="s">
        <v>25</v>
      </c>
      <c r="E18" s="13">
        <v>0.072</v>
      </c>
      <c r="F18" s="14">
        <v>107.4</v>
      </c>
      <c r="G18" s="15">
        <f>E18*F18</f>
        <v>7.7328</v>
      </c>
      <c r="H18" s="15">
        <f>G18*20/100</f>
        <v>1.5465600000000002</v>
      </c>
      <c r="I18" s="274">
        <f>H18+G18</f>
        <v>9.27936</v>
      </c>
      <c r="J18" s="273">
        <v>43745</v>
      </c>
      <c r="K18" s="2"/>
    </row>
    <row r="19" spans="1:11" ht="8.25" customHeight="1">
      <c r="A19" s="568">
        <v>2</v>
      </c>
      <c r="B19" s="505" t="s">
        <v>26</v>
      </c>
      <c r="C19" s="621" t="s">
        <v>24</v>
      </c>
      <c r="D19" s="417" t="s">
        <v>25</v>
      </c>
      <c r="E19" s="625">
        <v>0.072</v>
      </c>
      <c r="F19" s="608">
        <v>28.2</v>
      </c>
      <c r="G19" s="597">
        <f>E19*F19</f>
        <v>2.0303999999999998</v>
      </c>
      <c r="H19" s="597">
        <f>G19*20/100</f>
        <v>0.40608</v>
      </c>
      <c r="I19" s="600">
        <f>H19+G19</f>
        <v>2.4364799999999995</v>
      </c>
      <c r="J19" s="499">
        <v>43745</v>
      </c>
      <c r="K19" s="2"/>
    </row>
    <row r="20" spans="1:11" ht="20.25" customHeight="1">
      <c r="A20" s="580"/>
      <c r="B20" s="581"/>
      <c r="C20" s="622"/>
      <c r="D20" s="418"/>
      <c r="E20" s="626"/>
      <c r="F20" s="609"/>
      <c r="G20" s="598"/>
      <c r="H20" s="598"/>
      <c r="I20" s="601"/>
      <c r="J20" s="503"/>
      <c r="K20" s="2"/>
    </row>
    <row r="21" spans="1:11" ht="1.5" customHeight="1" hidden="1">
      <c r="A21" s="580"/>
      <c r="B21" s="581"/>
      <c r="C21" s="622"/>
      <c r="D21" s="418"/>
      <c r="E21" s="626"/>
      <c r="F21" s="609"/>
      <c r="G21" s="598"/>
      <c r="H21" s="598"/>
      <c r="I21" s="601"/>
      <c r="J21" s="503"/>
      <c r="K21" s="2"/>
    </row>
    <row r="22" spans="1:11" ht="15.75" customHeight="1" hidden="1">
      <c r="A22" s="580"/>
      <c r="B22" s="581"/>
      <c r="C22" s="623"/>
      <c r="D22" s="418"/>
      <c r="E22" s="606"/>
      <c r="F22" s="609"/>
      <c r="G22" s="598"/>
      <c r="H22" s="598"/>
      <c r="I22" s="601"/>
      <c r="J22" s="503"/>
      <c r="K22" s="2"/>
    </row>
    <row r="23" spans="1:11" ht="9.75" customHeight="1" thickBot="1">
      <c r="A23" s="619"/>
      <c r="B23" s="620"/>
      <c r="C23" s="624"/>
      <c r="D23" s="419"/>
      <c r="E23" s="607"/>
      <c r="F23" s="610"/>
      <c r="G23" s="599"/>
      <c r="H23" s="599"/>
      <c r="I23" s="602"/>
      <c r="J23" s="500"/>
      <c r="K23" s="2"/>
    </row>
    <row r="24" spans="1:11" ht="15" customHeight="1">
      <c r="A24" s="471">
        <v>3</v>
      </c>
      <c r="B24" s="505" t="s">
        <v>27</v>
      </c>
      <c r="C24" s="467" t="s">
        <v>24</v>
      </c>
      <c r="D24" s="417" t="s">
        <v>25</v>
      </c>
      <c r="E24" s="605">
        <v>0.072</v>
      </c>
      <c r="F24" s="608">
        <v>44.4</v>
      </c>
      <c r="G24" s="597">
        <f>F24*E24</f>
        <v>3.1967999999999996</v>
      </c>
      <c r="H24" s="597">
        <f>G24*20/100</f>
        <v>0.6393599999999999</v>
      </c>
      <c r="I24" s="611">
        <f>H24+G24+0.01</f>
        <v>3.8461599999999994</v>
      </c>
      <c r="J24" s="499">
        <v>43745</v>
      </c>
      <c r="K24" s="2"/>
    </row>
    <row r="25" spans="1:11" ht="14.25">
      <c r="A25" s="472"/>
      <c r="B25" s="508"/>
      <c r="C25" s="468"/>
      <c r="D25" s="418"/>
      <c r="E25" s="606"/>
      <c r="F25" s="609"/>
      <c r="G25" s="598"/>
      <c r="H25" s="598"/>
      <c r="I25" s="612"/>
      <c r="J25" s="503"/>
      <c r="K25" s="2"/>
    </row>
    <row r="26" spans="1:11" ht="13.5" customHeight="1" thickBot="1">
      <c r="A26" s="473"/>
      <c r="B26" s="506"/>
      <c r="C26" s="469"/>
      <c r="D26" s="419"/>
      <c r="E26" s="607"/>
      <c r="F26" s="610"/>
      <c r="G26" s="599"/>
      <c r="H26" s="599"/>
      <c r="I26" s="613"/>
      <c r="J26" s="500"/>
      <c r="K26" s="2"/>
    </row>
    <row r="27" spans="1:11" ht="29.25" customHeight="1">
      <c r="A27" s="592" t="s">
        <v>28</v>
      </c>
      <c r="B27" s="592"/>
      <c r="C27" s="592"/>
      <c r="D27" s="593"/>
      <c r="E27" s="593"/>
      <c r="F27" s="593"/>
      <c r="G27" s="593"/>
      <c r="H27" s="593"/>
      <c r="I27" s="593"/>
      <c r="J27" s="16"/>
      <c r="K27" s="2"/>
    </row>
    <row r="28" spans="1:11" ht="1.5" customHeight="1" hidden="1">
      <c r="A28" s="3"/>
      <c r="B28" s="4"/>
      <c r="C28" s="4"/>
      <c r="D28" s="4"/>
      <c r="E28" s="4"/>
      <c r="F28" s="4"/>
      <c r="G28" s="4"/>
      <c r="H28" s="594"/>
      <c r="I28" s="594"/>
      <c r="J28" s="594"/>
      <c r="K28" s="2"/>
    </row>
    <row r="29" spans="1:11" ht="36.75" customHeight="1" hidden="1">
      <c r="A29" s="3"/>
      <c r="B29" s="4"/>
      <c r="C29" s="4"/>
      <c r="D29" s="4"/>
      <c r="E29" s="4"/>
      <c r="F29" s="4"/>
      <c r="G29" s="4"/>
      <c r="H29" s="8"/>
      <c r="I29" s="8"/>
      <c r="J29" s="8"/>
      <c r="K29" s="2"/>
    </row>
    <row r="30" spans="3:11" ht="17.25" customHeight="1">
      <c r="C30" s="5"/>
      <c r="D30" s="5"/>
      <c r="E30" s="5"/>
      <c r="F30" s="5"/>
      <c r="G30" s="5"/>
      <c r="H30" s="5" t="s">
        <v>29</v>
      </c>
      <c r="I30" s="5"/>
      <c r="K30" s="2"/>
    </row>
    <row r="31" spans="1:11" ht="18.75" customHeight="1">
      <c r="A31" s="5"/>
      <c r="B31" s="5"/>
      <c r="C31" s="5"/>
      <c r="D31" s="5"/>
      <c r="E31" s="5"/>
      <c r="F31" s="5"/>
      <c r="G31" s="5"/>
      <c r="H31" s="594" t="s">
        <v>1</v>
      </c>
      <c r="I31" s="594"/>
      <c r="J31" s="594"/>
      <c r="K31" s="2"/>
    </row>
    <row r="32" spans="1:11" ht="14.25">
      <c r="A32" s="6"/>
      <c r="B32" s="6"/>
      <c r="C32" s="6"/>
      <c r="D32" s="6"/>
      <c r="E32" s="6"/>
      <c r="F32" s="6"/>
      <c r="G32" s="6"/>
      <c r="H32" s="594" t="s">
        <v>2</v>
      </c>
      <c r="I32" s="594"/>
      <c r="J32" s="594"/>
      <c r="K32" s="2"/>
    </row>
    <row r="33" spans="1:11" ht="14.25">
      <c r="A33" s="6"/>
      <c r="B33" s="6"/>
      <c r="C33" s="6"/>
      <c r="D33" s="6"/>
      <c r="E33" s="6"/>
      <c r="F33" s="6"/>
      <c r="G33" s="6"/>
      <c r="H33" s="594" t="s">
        <v>3</v>
      </c>
      <c r="I33" s="594"/>
      <c r="J33" s="594"/>
      <c r="K33" s="2"/>
    </row>
    <row r="34" spans="1:11" ht="12.75" customHeight="1">
      <c r="A34" s="5"/>
      <c r="B34" s="5"/>
      <c r="C34" s="5"/>
      <c r="D34" s="5"/>
      <c r="E34" s="5"/>
      <c r="F34" s="5"/>
      <c r="G34" s="5"/>
      <c r="H34" s="594" t="s">
        <v>30</v>
      </c>
      <c r="I34" s="594"/>
      <c r="J34" s="594"/>
      <c r="K34" s="2"/>
    </row>
    <row r="35" spans="1:11" ht="14.25" hidden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2"/>
    </row>
    <row r="36" spans="1:11" ht="14.25">
      <c r="A36" s="603" t="s">
        <v>31</v>
      </c>
      <c r="B36" s="603"/>
      <c r="C36" s="603"/>
      <c r="D36" s="603"/>
      <c r="E36" s="603"/>
      <c r="F36" s="603"/>
      <c r="G36" s="603"/>
      <c r="H36" s="603"/>
      <c r="I36" s="603"/>
      <c r="J36" s="603"/>
      <c r="K36" s="2"/>
    </row>
    <row r="37" spans="1:11" ht="13.5" customHeight="1">
      <c r="A37" s="603" t="s">
        <v>326</v>
      </c>
      <c r="B37" s="603"/>
      <c r="C37" s="603"/>
      <c r="D37" s="603"/>
      <c r="E37" s="603"/>
      <c r="F37" s="603"/>
      <c r="G37" s="603"/>
      <c r="H37" s="603"/>
      <c r="I37" s="603"/>
      <c r="J37" s="603"/>
      <c r="K37" s="2"/>
    </row>
    <row r="38" spans="1:11" ht="29.25" customHeight="1">
      <c r="A38" s="604" t="s">
        <v>6</v>
      </c>
      <c r="B38" s="604"/>
      <c r="C38" s="604"/>
      <c r="D38" s="604"/>
      <c r="E38" s="604"/>
      <c r="F38" s="604"/>
      <c r="G38" s="604"/>
      <c r="H38" s="604"/>
      <c r="I38" s="604"/>
      <c r="J38" s="604"/>
      <c r="K38" s="2"/>
    </row>
    <row r="39" spans="1:11" ht="12" customHeight="1">
      <c r="A39" s="604" t="s">
        <v>32</v>
      </c>
      <c r="B39" s="604"/>
      <c r="C39" s="604"/>
      <c r="D39" s="604"/>
      <c r="E39" s="604"/>
      <c r="F39" s="604"/>
      <c r="G39" s="604"/>
      <c r="H39" s="604"/>
      <c r="I39" s="604"/>
      <c r="J39" s="604"/>
      <c r="K39" s="2"/>
    </row>
    <row r="40" spans="1:11" ht="3.75" customHeight="1">
      <c r="A40" s="4" t="s">
        <v>8</v>
      </c>
      <c r="B40" s="5"/>
      <c r="C40" s="5"/>
      <c r="D40" s="5"/>
      <c r="E40" s="5"/>
      <c r="F40" s="5"/>
      <c r="G40" s="5"/>
      <c r="H40" s="5"/>
      <c r="I40" s="5"/>
      <c r="J40" s="4"/>
      <c r="K40" s="2"/>
    </row>
    <row r="41" spans="1:11" ht="14.25">
      <c r="A41" s="590" t="s">
        <v>9</v>
      </c>
      <c r="B41" s="590"/>
      <c r="C41" s="591" t="s">
        <v>10</v>
      </c>
      <c r="D41" s="591"/>
      <c r="E41" s="591"/>
      <c r="F41" s="591"/>
      <c r="G41" s="591"/>
      <c r="H41" s="591"/>
      <c r="I41" s="591"/>
      <c r="J41" s="591"/>
      <c r="K41" s="2"/>
    </row>
    <row r="42" spans="1:11" ht="14.25">
      <c r="A42" s="7"/>
      <c r="B42" s="7"/>
      <c r="C42" s="591"/>
      <c r="D42" s="591"/>
      <c r="E42" s="591"/>
      <c r="F42" s="591"/>
      <c r="G42" s="591"/>
      <c r="H42" s="591"/>
      <c r="I42" s="591"/>
      <c r="J42" s="591"/>
      <c r="K42" s="2"/>
    </row>
    <row r="43" spans="1:11" ht="49.5" customHeight="1">
      <c r="A43" s="7"/>
      <c r="B43" s="7"/>
      <c r="C43" s="583" t="s">
        <v>11</v>
      </c>
      <c r="D43" s="583"/>
      <c r="E43" s="583"/>
      <c r="F43" s="583"/>
      <c r="G43" s="583"/>
      <c r="H43" s="583"/>
      <c r="I43" s="583"/>
      <c r="J43" s="583"/>
      <c r="K43" s="2"/>
    </row>
    <row r="44" spans="1:11" ht="15.75" customHeight="1" thickBot="1">
      <c r="A44" s="8"/>
      <c r="B44" s="8"/>
      <c r="C44" s="583"/>
      <c r="D44" s="583"/>
      <c r="E44" s="583"/>
      <c r="F44" s="583"/>
      <c r="G44" s="583"/>
      <c r="H44" s="583"/>
      <c r="I44" s="583"/>
      <c r="J44" s="583"/>
      <c r="K44" s="2"/>
    </row>
    <row r="45" spans="1:11" ht="16.5" customHeight="1">
      <c r="A45" s="584" t="s">
        <v>33</v>
      </c>
      <c r="B45" s="417" t="s">
        <v>34</v>
      </c>
      <c r="C45" s="417" t="s">
        <v>35</v>
      </c>
      <c r="D45" s="417" t="s">
        <v>15</v>
      </c>
      <c r="E45" s="18">
        <v>4.31</v>
      </c>
      <c r="F45" s="417" t="s">
        <v>36</v>
      </c>
      <c r="G45" s="417" t="s">
        <v>37</v>
      </c>
      <c r="H45" s="417" t="s">
        <v>19</v>
      </c>
      <c r="I45" s="586" t="s">
        <v>38</v>
      </c>
      <c r="J45" s="588" t="s">
        <v>21</v>
      </c>
      <c r="K45" s="2"/>
    </row>
    <row r="46" spans="1:11" ht="39.75" thickBot="1">
      <c r="A46" s="585"/>
      <c r="B46" s="419"/>
      <c r="C46" s="419"/>
      <c r="D46" s="419"/>
      <c r="E46" s="19" t="s">
        <v>39</v>
      </c>
      <c r="F46" s="419"/>
      <c r="G46" s="419"/>
      <c r="H46" s="419"/>
      <c r="I46" s="587"/>
      <c r="J46" s="589"/>
      <c r="K46" s="2"/>
    </row>
    <row r="47" spans="1:11" ht="45" customHeight="1" thickBot="1">
      <c r="A47" s="20">
        <v>1</v>
      </c>
      <c r="B47" s="21" t="s">
        <v>40</v>
      </c>
      <c r="C47" s="22" t="s">
        <v>41</v>
      </c>
      <c r="D47" s="22" t="s">
        <v>25</v>
      </c>
      <c r="E47" s="22">
        <v>0.072</v>
      </c>
      <c r="F47" s="22">
        <v>13.3</v>
      </c>
      <c r="G47" s="23">
        <f>F47*E47</f>
        <v>0.9576</v>
      </c>
      <c r="H47" s="23">
        <f>G47*20/100</f>
        <v>0.19152000000000002</v>
      </c>
      <c r="I47" s="233">
        <f>H47+G47-0.01</f>
        <v>1.13912</v>
      </c>
      <c r="J47" s="269">
        <v>43745</v>
      </c>
      <c r="K47" s="2"/>
    </row>
    <row r="48" spans="1:11" ht="42" customHeight="1">
      <c r="A48" s="471">
        <v>2</v>
      </c>
      <c r="B48" s="24" t="s">
        <v>42</v>
      </c>
      <c r="C48" s="25"/>
      <c r="D48" s="417" t="s">
        <v>25</v>
      </c>
      <c r="E48" s="26"/>
      <c r="F48" s="27"/>
      <c r="G48" s="28"/>
      <c r="H48" s="29"/>
      <c r="I48" s="234"/>
      <c r="J48" s="69"/>
      <c r="K48" s="2"/>
    </row>
    <row r="49" spans="1:11" ht="24" customHeight="1">
      <c r="A49" s="472"/>
      <c r="B49" s="30" t="s">
        <v>43</v>
      </c>
      <c r="C49" s="418" t="s">
        <v>44</v>
      </c>
      <c r="D49" s="595"/>
      <c r="E49" s="31">
        <v>0.072</v>
      </c>
      <c r="F49" s="31">
        <v>7.2</v>
      </c>
      <c r="G49" s="32">
        <f aca="true" t="shared" si="0" ref="G49:G58">F49*E49</f>
        <v>0.5184</v>
      </c>
      <c r="H49" s="32">
        <f>G49*20/100</f>
        <v>0.10367999999999998</v>
      </c>
      <c r="I49" s="33">
        <f>H49+G49</f>
        <v>0.62208</v>
      </c>
      <c r="J49" s="270">
        <v>43745</v>
      </c>
      <c r="K49" s="2"/>
    </row>
    <row r="50" spans="1:11" ht="15" customHeight="1">
      <c r="A50" s="472"/>
      <c r="B50" s="30" t="s">
        <v>45</v>
      </c>
      <c r="C50" s="418"/>
      <c r="D50" s="595"/>
      <c r="E50" s="31">
        <v>0.072</v>
      </c>
      <c r="F50" s="31">
        <v>15</v>
      </c>
      <c r="G50" s="32">
        <f t="shared" si="0"/>
        <v>1.0799999999999998</v>
      </c>
      <c r="H50" s="32">
        <f aca="true" t="shared" si="1" ref="H50:H57">G50*20/100</f>
        <v>0.21599999999999997</v>
      </c>
      <c r="I50" s="33">
        <f>H50+G50</f>
        <v>1.2959999999999998</v>
      </c>
      <c r="J50" s="270">
        <v>43745</v>
      </c>
      <c r="K50" s="2"/>
    </row>
    <row r="51" spans="1:11" ht="14.25">
      <c r="A51" s="472"/>
      <c r="B51" s="30" t="s">
        <v>46</v>
      </c>
      <c r="C51" s="463"/>
      <c r="D51" s="595"/>
      <c r="E51" s="31">
        <v>0.072</v>
      </c>
      <c r="F51" s="31">
        <v>24</v>
      </c>
      <c r="G51" s="32">
        <f t="shared" si="0"/>
        <v>1.7279999999999998</v>
      </c>
      <c r="H51" s="32">
        <f t="shared" si="1"/>
        <v>0.34559999999999996</v>
      </c>
      <c r="I51" s="33">
        <f>H51+G51</f>
        <v>2.0736</v>
      </c>
      <c r="J51" s="270">
        <v>43745</v>
      </c>
      <c r="K51" s="2"/>
    </row>
    <row r="52" spans="1:11" ht="14.25">
      <c r="A52" s="472"/>
      <c r="B52" s="30" t="s">
        <v>47</v>
      </c>
      <c r="C52" s="483" t="s">
        <v>48</v>
      </c>
      <c r="D52" s="595"/>
      <c r="E52" s="31">
        <v>0.072</v>
      </c>
      <c r="F52" s="31">
        <v>16.8</v>
      </c>
      <c r="G52" s="32">
        <f t="shared" si="0"/>
        <v>1.2096</v>
      </c>
      <c r="H52" s="32">
        <f t="shared" si="1"/>
        <v>0.24192</v>
      </c>
      <c r="I52" s="33">
        <f>H52+G52-0.01</f>
        <v>1.44152</v>
      </c>
      <c r="J52" s="270">
        <v>43745</v>
      </c>
      <c r="K52" s="2"/>
    </row>
    <row r="53" spans="1:11" ht="15" thickBot="1">
      <c r="A53" s="473"/>
      <c r="B53" s="34" t="s">
        <v>49</v>
      </c>
      <c r="C53" s="484"/>
      <c r="D53" s="596"/>
      <c r="E53" s="35">
        <v>0.072</v>
      </c>
      <c r="F53" s="35">
        <v>24</v>
      </c>
      <c r="G53" s="36">
        <f t="shared" si="0"/>
        <v>1.7279999999999998</v>
      </c>
      <c r="H53" s="36">
        <f t="shared" si="1"/>
        <v>0.34559999999999996</v>
      </c>
      <c r="I53" s="37">
        <f>H53+G53-0.01</f>
        <v>2.0636</v>
      </c>
      <c r="J53" s="271">
        <v>43745</v>
      </c>
      <c r="K53" s="2"/>
    </row>
    <row r="54" spans="1:11" ht="17.25" customHeight="1" thickBot="1">
      <c r="A54" s="20">
        <v>3</v>
      </c>
      <c r="B54" s="38" t="s">
        <v>50</v>
      </c>
      <c r="C54" s="22" t="s">
        <v>51</v>
      </c>
      <c r="D54" s="22" t="s">
        <v>52</v>
      </c>
      <c r="E54" s="22">
        <v>0.072</v>
      </c>
      <c r="F54" s="22">
        <v>12</v>
      </c>
      <c r="G54" s="23">
        <f t="shared" si="0"/>
        <v>0.8639999999999999</v>
      </c>
      <c r="H54" s="23">
        <f t="shared" si="1"/>
        <v>0.17279999999999998</v>
      </c>
      <c r="I54" s="233">
        <f>G54+H54</f>
        <v>1.0368</v>
      </c>
      <c r="J54" s="269">
        <v>43745</v>
      </c>
      <c r="K54" s="2"/>
    </row>
    <row r="55" spans="1:11" ht="21" customHeight="1" thickBot="1">
      <c r="A55" s="572">
        <v>4</v>
      </c>
      <c r="B55" s="39" t="s">
        <v>53</v>
      </c>
      <c r="C55" s="418" t="s">
        <v>54</v>
      </c>
      <c r="D55" s="418" t="s">
        <v>25</v>
      </c>
      <c r="E55" s="40">
        <v>0.072</v>
      </c>
      <c r="F55" s="40">
        <v>4.8</v>
      </c>
      <c r="G55" s="41">
        <f t="shared" si="0"/>
        <v>0.34559999999999996</v>
      </c>
      <c r="H55" s="41">
        <f t="shared" si="1"/>
        <v>0.06911999999999999</v>
      </c>
      <c r="I55" s="235">
        <f>G55+H55</f>
        <v>0.41472</v>
      </c>
      <c r="J55" s="272">
        <v>43745</v>
      </c>
      <c r="K55" s="2"/>
    </row>
    <row r="56" spans="1:11" ht="15.75" customHeight="1" thickBot="1">
      <c r="A56" s="472"/>
      <c r="B56" s="30" t="s">
        <v>55</v>
      </c>
      <c r="C56" s="418"/>
      <c r="D56" s="418"/>
      <c r="E56" s="31">
        <v>0.072</v>
      </c>
      <c r="F56" s="42">
        <v>10.8</v>
      </c>
      <c r="G56" s="43">
        <f t="shared" si="0"/>
        <v>0.7776</v>
      </c>
      <c r="H56" s="43">
        <f t="shared" si="1"/>
        <v>0.15552</v>
      </c>
      <c r="I56" s="33">
        <f>G56+H56</f>
        <v>0.93312</v>
      </c>
      <c r="J56" s="269">
        <v>43745</v>
      </c>
      <c r="K56" s="2"/>
    </row>
    <row r="57" spans="1:11" ht="27" thickBot="1">
      <c r="A57" s="582"/>
      <c r="B57" s="44" t="s">
        <v>56</v>
      </c>
      <c r="C57" s="418"/>
      <c r="D57" s="418"/>
      <c r="E57" s="12">
        <v>0.072</v>
      </c>
      <c r="F57" s="12">
        <v>15</v>
      </c>
      <c r="G57" s="45">
        <f t="shared" si="0"/>
        <v>1.0799999999999998</v>
      </c>
      <c r="H57" s="45">
        <f t="shared" si="1"/>
        <v>0.21599999999999997</v>
      </c>
      <c r="I57" s="236">
        <f>H57+G57</f>
        <v>1.2959999999999998</v>
      </c>
      <c r="J57" s="269">
        <v>43745</v>
      </c>
      <c r="K57" s="2"/>
    </row>
    <row r="58" spans="1:11" ht="15.75" customHeight="1">
      <c r="A58" s="568">
        <v>5</v>
      </c>
      <c r="B58" s="570" t="s">
        <v>57</v>
      </c>
      <c r="C58" s="417" t="s">
        <v>58</v>
      </c>
      <c r="D58" s="417" t="s">
        <v>25</v>
      </c>
      <c r="E58" s="417">
        <v>0.072</v>
      </c>
      <c r="F58" s="417">
        <v>30</v>
      </c>
      <c r="G58" s="564">
        <f t="shared" si="0"/>
        <v>2.1599999999999997</v>
      </c>
      <c r="H58" s="558">
        <f>G58*20/100</f>
        <v>0.43199999999999994</v>
      </c>
      <c r="I58" s="559">
        <f>H58+G58</f>
        <v>2.5919999999999996</v>
      </c>
      <c r="J58" s="499">
        <v>43745</v>
      </c>
      <c r="K58" s="2"/>
    </row>
    <row r="59" spans="1:11" ht="22.5" customHeight="1" thickBot="1">
      <c r="A59" s="580"/>
      <c r="B59" s="581"/>
      <c r="C59" s="418"/>
      <c r="D59" s="418"/>
      <c r="E59" s="418"/>
      <c r="F59" s="418"/>
      <c r="G59" s="578"/>
      <c r="H59" s="578"/>
      <c r="I59" s="579"/>
      <c r="J59" s="503"/>
      <c r="K59" s="2"/>
    </row>
    <row r="60" spans="1:11" ht="16.5" customHeight="1">
      <c r="A60" s="471">
        <v>6</v>
      </c>
      <c r="B60" s="505" t="s">
        <v>59</v>
      </c>
      <c r="C60" s="493" t="s">
        <v>60</v>
      </c>
      <c r="D60" s="507" t="s">
        <v>25</v>
      </c>
      <c r="E60" s="507">
        <v>0.072</v>
      </c>
      <c r="F60" s="507">
        <v>43.2</v>
      </c>
      <c r="G60" s="562">
        <f>F60*E60</f>
        <v>3.1104</v>
      </c>
      <c r="H60" s="564">
        <f>G60*20/100</f>
        <v>0.62208</v>
      </c>
      <c r="I60" s="566">
        <f>H60+G60</f>
        <v>3.73248</v>
      </c>
      <c r="J60" s="575">
        <v>43745</v>
      </c>
      <c r="K60" s="2"/>
    </row>
    <row r="61" spans="1:11" ht="15" customHeight="1">
      <c r="A61" s="472"/>
      <c r="B61" s="508"/>
      <c r="C61" s="504"/>
      <c r="D61" s="483"/>
      <c r="E61" s="483"/>
      <c r="F61" s="483"/>
      <c r="G61" s="574"/>
      <c r="H61" s="542"/>
      <c r="I61" s="530"/>
      <c r="J61" s="576"/>
      <c r="K61" s="2"/>
    </row>
    <row r="62" spans="1:11" ht="14.25" customHeight="1" thickBot="1">
      <c r="A62" s="473"/>
      <c r="B62" s="506"/>
      <c r="C62" s="494"/>
      <c r="D62" s="484"/>
      <c r="E62" s="484"/>
      <c r="F62" s="484"/>
      <c r="G62" s="563"/>
      <c r="H62" s="565"/>
      <c r="I62" s="567"/>
      <c r="J62" s="577"/>
      <c r="K62" s="2"/>
    </row>
    <row r="63" spans="1:11" ht="14.25">
      <c r="A63" s="572">
        <v>7</v>
      </c>
      <c r="B63" s="573" t="s">
        <v>61</v>
      </c>
      <c r="C63" s="418" t="s">
        <v>62</v>
      </c>
      <c r="D63" s="418" t="s">
        <v>25</v>
      </c>
      <c r="E63" s="463">
        <v>0.072</v>
      </c>
      <c r="F63" s="463">
        <v>20</v>
      </c>
      <c r="G63" s="463">
        <f>F63*E63</f>
        <v>1.44</v>
      </c>
      <c r="H63" s="541">
        <f>G63*20/100</f>
        <v>0.288</v>
      </c>
      <c r="I63" s="529">
        <f>H63+G63</f>
        <v>1.728</v>
      </c>
      <c r="J63" s="503">
        <v>43745</v>
      </c>
      <c r="K63" s="2"/>
    </row>
    <row r="64" spans="1:11" ht="15" customHeight="1">
      <c r="A64" s="472"/>
      <c r="B64" s="508"/>
      <c r="C64" s="418"/>
      <c r="D64" s="418"/>
      <c r="E64" s="483"/>
      <c r="F64" s="483"/>
      <c r="G64" s="483"/>
      <c r="H64" s="542"/>
      <c r="I64" s="530"/>
      <c r="J64" s="503"/>
      <c r="K64" s="2"/>
    </row>
    <row r="65" spans="1:11" ht="15" thickBot="1">
      <c r="A65" s="473"/>
      <c r="B65" s="506"/>
      <c r="C65" s="419"/>
      <c r="D65" s="419"/>
      <c r="E65" s="484"/>
      <c r="F65" s="484"/>
      <c r="G65" s="484"/>
      <c r="H65" s="565"/>
      <c r="I65" s="567"/>
      <c r="J65" s="500"/>
      <c r="K65" s="2"/>
    </row>
    <row r="66" spans="1:11" ht="15.75" customHeight="1" hidden="1">
      <c r="A66" s="471">
        <v>8</v>
      </c>
      <c r="B66" s="505" t="s">
        <v>63</v>
      </c>
      <c r="C66" s="507" t="s">
        <v>64</v>
      </c>
      <c r="D66" s="417" t="s">
        <v>52</v>
      </c>
      <c r="E66" s="507">
        <v>0.072</v>
      </c>
      <c r="F66" s="507">
        <v>48.6</v>
      </c>
      <c r="G66" s="562">
        <f>F66*E66</f>
        <v>3.4991999999999996</v>
      </c>
      <c r="H66" s="564">
        <f>G66*20/100</f>
        <v>0.6998399999999999</v>
      </c>
      <c r="I66" s="566">
        <f>H66+G66</f>
        <v>4.199039999999999</v>
      </c>
      <c r="J66" s="269">
        <v>43709</v>
      </c>
      <c r="K66" s="2"/>
    </row>
    <row r="67" spans="1:11" ht="15.75" customHeight="1" thickBot="1">
      <c r="A67" s="473"/>
      <c r="B67" s="506"/>
      <c r="C67" s="484"/>
      <c r="D67" s="571"/>
      <c r="E67" s="484"/>
      <c r="F67" s="484"/>
      <c r="G67" s="563"/>
      <c r="H67" s="565"/>
      <c r="I67" s="567"/>
      <c r="J67" s="271">
        <v>43745</v>
      </c>
      <c r="K67" s="2"/>
    </row>
    <row r="68" spans="1:11" ht="22.5" customHeight="1">
      <c r="A68" s="568">
        <v>9</v>
      </c>
      <c r="B68" s="570" t="s">
        <v>65</v>
      </c>
      <c r="C68" s="417" t="s">
        <v>64</v>
      </c>
      <c r="D68" s="417" t="s">
        <v>25</v>
      </c>
      <c r="E68" s="417">
        <v>0.072</v>
      </c>
      <c r="F68" s="417">
        <v>67.8</v>
      </c>
      <c r="G68" s="558">
        <f>F68*E68</f>
        <v>4.8816</v>
      </c>
      <c r="H68" s="558">
        <f>G68*20/100</f>
        <v>0.9763199999999999</v>
      </c>
      <c r="I68" s="559">
        <f>H68+G68</f>
        <v>5.85792</v>
      </c>
      <c r="J68" s="499">
        <v>43745</v>
      </c>
      <c r="K68" s="2"/>
    </row>
    <row r="69" spans="1:11" ht="15" customHeight="1" thickBot="1">
      <c r="A69" s="569"/>
      <c r="B69" s="557"/>
      <c r="C69" s="557"/>
      <c r="D69" s="557"/>
      <c r="E69" s="557"/>
      <c r="F69" s="557"/>
      <c r="G69" s="557"/>
      <c r="H69" s="557"/>
      <c r="I69" s="560"/>
      <c r="J69" s="561"/>
      <c r="K69" s="1"/>
    </row>
    <row r="70" spans="1:11" ht="22.5" customHeight="1">
      <c r="A70" s="471">
        <v>10</v>
      </c>
      <c r="B70" s="27" t="s">
        <v>66</v>
      </c>
      <c r="C70" s="545" t="s">
        <v>67</v>
      </c>
      <c r="D70" s="417" t="s">
        <v>25</v>
      </c>
      <c r="E70" s="27"/>
      <c r="F70" s="27"/>
      <c r="G70" s="29"/>
      <c r="H70" s="29"/>
      <c r="I70" s="234"/>
      <c r="J70" s="69"/>
      <c r="K70" s="1"/>
    </row>
    <row r="71" spans="1:11" ht="12.75" customHeight="1">
      <c r="A71" s="472"/>
      <c r="B71" s="46" t="s">
        <v>68</v>
      </c>
      <c r="C71" s="546"/>
      <c r="D71" s="418"/>
      <c r="E71" s="483">
        <v>0.072</v>
      </c>
      <c r="F71" s="9">
        <v>3.6</v>
      </c>
      <c r="G71" s="47">
        <f>E71*F71</f>
        <v>0.2592</v>
      </c>
      <c r="H71" s="47">
        <f>G71*20/100</f>
        <v>0.05183999999999999</v>
      </c>
      <c r="I71" s="48">
        <f>H71+G71</f>
        <v>0.31104</v>
      </c>
      <c r="J71" s="270">
        <v>43745</v>
      </c>
      <c r="K71" s="1"/>
    </row>
    <row r="72" spans="1:11" ht="15" customHeight="1">
      <c r="A72" s="472"/>
      <c r="B72" s="46" t="s">
        <v>69</v>
      </c>
      <c r="C72" s="546"/>
      <c r="D72" s="418"/>
      <c r="E72" s="483"/>
      <c r="F72" s="9">
        <v>2.4</v>
      </c>
      <c r="G72" s="47">
        <f>F72*E71</f>
        <v>0.17279999999999998</v>
      </c>
      <c r="H72" s="47">
        <f>G72*20/100</f>
        <v>0.034559999999999994</v>
      </c>
      <c r="I72" s="48">
        <f>H72+G72</f>
        <v>0.20736</v>
      </c>
      <c r="J72" s="270">
        <v>43745</v>
      </c>
      <c r="K72" s="1"/>
    </row>
    <row r="73" spans="1:11" ht="15" thickBot="1">
      <c r="A73" s="473"/>
      <c r="B73" s="49" t="s">
        <v>70</v>
      </c>
      <c r="C73" s="547"/>
      <c r="D73" s="419"/>
      <c r="E73" s="484"/>
      <c r="F73" s="19">
        <v>3.6</v>
      </c>
      <c r="G73" s="50">
        <f>F73*E71</f>
        <v>0.2592</v>
      </c>
      <c r="H73" s="50">
        <f>G73*20/100</f>
        <v>0.05183999999999999</v>
      </c>
      <c r="I73" s="51">
        <f>H73+G73</f>
        <v>0.31104</v>
      </c>
      <c r="J73" s="270">
        <v>43745</v>
      </c>
      <c r="K73" s="1"/>
    </row>
    <row r="74" spans="1:11" ht="15.75" customHeight="1">
      <c r="A74" s="548">
        <v>11</v>
      </c>
      <c r="B74" s="551" t="s">
        <v>71</v>
      </c>
      <c r="C74" s="554" t="s">
        <v>72</v>
      </c>
      <c r="D74" s="418" t="s">
        <v>25</v>
      </c>
      <c r="E74" s="463">
        <v>0.072</v>
      </c>
      <c r="F74" s="463">
        <v>4.8</v>
      </c>
      <c r="G74" s="541">
        <f>F74*E74</f>
        <v>0.34559999999999996</v>
      </c>
      <c r="H74" s="541">
        <f>G74*20/100</f>
        <v>0.06911999999999999</v>
      </c>
      <c r="I74" s="529">
        <f>H74+G74+0.01</f>
        <v>0.42472</v>
      </c>
      <c r="J74" s="499">
        <v>43745</v>
      </c>
      <c r="K74" s="1"/>
    </row>
    <row r="75" spans="1:11" ht="15" customHeight="1">
      <c r="A75" s="549"/>
      <c r="B75" s="552"/>
      <c r="C75" s="555"/>
      <c r="D75" s="418"/>
      <c r="E75" s="483"/>
      <c r="F75" s="483"/>
      <c r="G75" s="542"/>
      <c r="H75" s="542"/>
      <c r="I75" s="530"/>
      <c r="J75" s="503"/>
      <c r="K75" s="1"/>
    </row>
    <row r="76" spans="1:11" ht="10.5" customHeight="1" thickBot="1">
      <c r="A76" s="549"/>
      <c r="B76" s="552"/>
      <c r="C76" s="555"/>
      <c r="D76" s="418"/>
      <c r="E76" s="483"/>
      <c r="F76" s="483"/>
      <c r="G76" s="542"/>
      <c r="H76" s="542"/>
      <c r="I76" s="530"/>
      <c r="J76" s="503"/>
      <c r="K76" s="1"/>
    </row>
    <row r="77" spans="1:11" ht="9.75" customHeight="1" hidden="1">
      <c r="A77" s="550"/>
      <c r="B77" s="553"/>
      <c r="C77" s="556"/>
      <c r="D77" s="418"/>
      <c r="E77" s="476"/>
      <c r="F77" s="476"/>
      <c r="G77" s="543"/>
      <c r="H77" s="543"/>
      <c r="I77" s="544"/>
      <c r="J77" s="503"/>
      <c r="K77" s="1"/>
    </row>
    <row r="78" spans="1:11" ht="6.75" customHeight="1">
      <c r="A78" s="531">
        <v>12</v>
      </c>
      <c r="B78" s="533" t="s">
        <v>73</v>
      </c>
      <c r="C78" s="536" t="s">
        <v>74</v>
      </c>
      <c r="D78" s="417" t="s">
        <v>330</v>
      </c>
      <c r="E78" s="538"/>
      <c r="F78" s="539">
        <v>1</v>
      </c>
      <c r="G78" s="523">
        <v>5.98</v>
      </c>
      <c r="H78" s="523">
        <f>G78*20/100</f>
        <v>1.1960000000000002</v>
      </c>
      <c r="I78" s="517">
        <f>H78+G78</f>
        <v>7.176</v>
      </c>
      <c r="J78" s="499">
        <v>43745</v>
      </c>
      <c r="K78" s="1"/>
    </row>
    <row r="79" spans="1:11" ht="10.5" customHeight="1" thickBot="1">
      <c r="A79" s="532"/>
      <c r="B79" s="534"/>
      <c r="C79" s="537"/>
      <c r="D79" s="418"/>
      <c r="E79" s="478"/>
      <c r="F79" s="540"/>
      <c r="G79" s="524"/>
      <c r="H79" s="524"/>
      <c r="I79" s="518"/>
      <c r="J79" s="500"/>
      <c r="K79" s="1"/>
    </row>
    <row r="80" spans="1:11" ht="11.25" customHeight="1">
      <c r="A80" s="532"/>
      <c r="B80" s="534"/>
      <c r="C80" s="52" t="s">
        <v>75</v>
      </c>
      <c r="D80" s="418"/>
      <c r="E80" s="53"/>
      <c r="F80" s="519">
        <v>1</v>
      </c>
      <c r="G80" s="521">
        <v>0.34</v>
      </c>
      <c r="H80" s="523">
        <f>G80*20/100</f>
        <v>0.068</v>
      </c>
      <c r="I80" s="517">
        <f>G80+H80+0.01</f>
        <v>0.41800000000000004</v>
      </c>
      <c r="J80" s="499">
        <v>43745</v>
      </c>
      <c r="K80" s="1"/>
    </row>
    <row r="81" spans="1:11" ht="8.25" customHeight="1" thickBot="1">
      <c r="A81" s="54"/>
      <c r="B81" s="535"/>
      <c r="C81" s="55"/>
      <c r="D81" s="419"/>
      <c r="E81" s="56"/>
      <c r="F81" s="520"/>
      <c r="G81" s="522"/>
      <c r="H81" s="524"/>
      <c r="I81" s="518"/>
      <c r="J81" s="500"/>
      <c r="K81" s="1"/>
    </row>
    <row r="82" spans="1:11" ht="9.75" customHeight="1" hidden="1">
      <c r="A82" s="485">
        <v>13</v>
      </c>
      <c r="B82" s="509" t="s">
        <v>76</v>
      </c>
      <c r="C82" s="463"/>
      <c r="D82" s="418" t="s">
        <v>25</v>
      </c>
      <c r="E82" s="511"/>
      <c r="F82" s="513"/>
      <c r="G82" s="527"/>
      <c r="H82" s="527"/>
      <c r="I82" s="529"/>
      <c r="J82" s="272">
        <v>43709</v>
      </c>
      <c r="K82" s="1"/>
    </row>
    <row r="83" spans="1:11" ht="24.75" customHeight="1" thickBot="1">
      <c r="A83" s="468"/>
      <c r="B83" s="510"/>
      <c r="C83" s="483"/>
      <c r="D83" s="418"/>
      <c r="E83" s="512"/>
      <c r="F83" s="514"/>
      <c r="G83" s="528"/>
      <c r="H83" s="528"/>
      <c r="I83" s="530"/>
      <c r="J83" s="271"/>
      <c r="K83" s="1"/>
    </row>
    <row r="84" spans="1:11" ht="15" thickBot="1">
      <c r="A84" s="468"/>
      <c r="B84" s="30" t="s">
        <v>77</v>
      </c>
      <c r="C84" s="418" t="s">
        <v>78</v>
      </c>
      <c r="D84" s="418"/>
      <c r="E84" s="57">
        <v>0.072</v>
      </c>
      <c r="F84" s="58">
        <v>16.2</v>
      </c>
      <c r="G84" s="59">
        <v>2.26</v>
      </c>
      <c r="H84" s="59">
        <f>G84*20%</f>
        <v>0.45199999999999996</v>
      </c>
      <c r="I84" s="237">
        <f>G84+H84</f>
        <v>2.7119999999999997</v>
      </c>
      <c r="J84" s="271">
        <v>43745</v>
      </c>
      <c r="K84" s="1"/>
    </row>
    <row r="85" spans="1:11" ht="15" customHeight="1" thickBot="1">
      <c r="A85" s="469"/>
      <c r="B85" s="34" t="s">
        <v>79</v>
      </c>
      <c r="C85" s="419"/>
      <c r="D85" s="463"/>
      <c r="E85" s="57">
        <v>0.072</v>
      </c>
      <c r="F85" s="61">
        <v>24.6</v>
      </c>
      <c r="G85" s="62">
        <v>3.02</v>
      </c>
      <c r="H85" s="59">
        <f>G85*20%</f>
        <v>0.6040000000000001</v>
      </c>
      <c r="I85" s="237">
        <f>G85+H85</f>
        <v>3.624</v>
      </c>
      <c r="J85" s="271">
        <v>43745</v>
      </c>
      <c r="K85" s="1"/>
    </row>
    <row r="86" spans="1:11" ht="17.25" customHeight="1" thickBot="1">
      <c r="A86" s="21">
        <v>14</v>
      </c>
      <c r="B86" s="63" t="s">
        <v>80</v>
      </c>
      <c r="C86" s="22" t="s">
        <v>58</v>
      </c>
      <c r="D86" s="418" t="s">
        <v>25</v>
      </c>
      <c r="E86" s="60">
        <v>0.072</v>
      </c>
      <c r="F86" s="64">
        <v>216</v>
      </c>
      <c r="G86" s="65">
        <f>F86*E86</f>
        <v>15.552</v>
      </c>
      <c r="H86" s="65">
        <f>G86*20/100</f>
        <v>3.1104</v>
      </c>
      <c r="I86" s="239">
        <f>H86+G86+0.01</f>
        <v>18.6724</v>
      </c>
      <c r="J86" s="271">
        <v>43745</v>
      </c>
      <c r="K86" s="1"/>
    </row>
    <row r="87" spans="1:11" ht="24" customHeight="1">
      <c r="A87" s="467">
        <v>15</v>
      </c>
      <c r="B87" s="505" t="s">
        <v>81</v>
      </c>
      <c r="C87" s="507" t="s">
        <v>58</v>
      </c>
      <c r="D87" s="418"/>
      <c r="E87" s="432">
        <v>0.072</v>
      </c>
      <c r="F87" s="493">
        <v>49.2</v>
      </c>
      <c r="G87" s="495">
        <f>F87*E87</f>
        <v>3.5423999999999998</v>
      </c>
      <c r="H87" s="495">
        <f>G87*20/100</f>
        <v>0.70848</v>
      </c>
      <c r="I87" s="497">
        <f>H87+G87</f>
        <v>4.2508799999999995</v>
      </c>
      <c r="J87" s="499">
        <v>43745</v>
      </c>
      <c r="K87" s="1"/>
    </row>
    <row r="88" spans="1:11" ht="12" customHeight="1" thickBot="1">
      <c r="A88" s="468"/>
      <c r="B88" s="508"/>
      <c r="C88" s="483"/>
      <c r="D88" s="418"/>
      <c r="E88" s="433"/>
      <c r="F88" s="504"/>
      <c r="G88" s="501"/>
      <c r="H88" s="501"/>
      <c r="I88" s="502"/>
      <c r="J88" s="503"/>
      <c r="K88" s="1"/>
    </row>
    <row r="89" spans="1:11" ht="15.75" customHeight="1" hidden="1">
      <c r="A89" s="486"/>
      <c r="B89" s="515"/>
      <c r="C89" s="476"/>
      <c r="D89" s="418"/>
      <c r="E89" s="470"/>
      <c r="F89" s="516"/>
      <c r="G89" s="525"/>
      <c r="H89" s="525"/>
      <c r="I89" s="526"/>
      <c r="J89" s="503"/>
      <c r="K89" s="1"/>
    </row>
    <row r="90" spans="1:11" ht="14.25">
      <c r="A90" s="471">
        <v>16</v>
      </c>
      <c r="B90" s="505" t="s">
        <v>82</v>
      </c>
      <c r="C90" s="507" t="s">
        <v>58</v>
      </c>
      <c r="D90" s="417" t="s">
        <v>25</v>
      </c>
      <c r="E90" s="432">
        <f>E87</f>
        <v>0.072</v>
      </c>
      <c r="F90" s="493">
        <v>7.08</v>
      </c>
      <c r="G90" s="495">
        <f>F90*E90</f>
        <v>0.50976</v>
      </c>
      <c r="H90" s="495">
        <f>G90*20/100</f>
        <v>0.101952</v>
      </c>
      <c r="I90" s="497">
        <f>H90+G90</f>
        <v>0.611712</v>
      </c>
      <c r="J90" s="499">
        <v>43745</v>
      </c>
      <c r="K90" s="1"/>
    </row>
    <row r="91" spans="1:11" ht="15" customHeight="1">
      <c r="A91" s="472"/>
      <c r="B91" s="508"/>
      <c r="C91" s="483"/>
      <c r="D91" s="426"/>
      <c r="E91" s="433"/>
      <c r="F91" s="504"/>
      <c r="G91" s="501"/>
      <c r="H91" s="501"/>
      <c r="I91" s="502"/>
      <c r="J91" s="503"/>
      <c r="K91" s="1"/>
    </row>
    <row r="92" spans="1:11" ht="10.5" customHeight="1" thickBot="1">
      <c r="A92" s="473"/>
      <c r="B92" s="506"/>
      <c r="C92" s="484"/>
      <c r="D92" s="427"/>
      <c r="E92" s="434"/>
      <c r="F92" s="494"/>
      <c r="G92" s="496"/>
      <c r="H92" s="496"/>
      <c r="I92" s="498"/>
      <c r="J92" s="500"/>
      <c r="K92" s="1"/>
    </row>
    <row r="93" spans="1:11" ht="14.25">
      <c r="A93" s="471">
        <v>17</v>
      </c>
      <c r="B93" s="505" t="s">
        <v>83</v>
      </c>
      <c r="C93" s="507" t="s">
        <v>58</v>
      </c>
      <c r="D93" s="417" t="s">
        <v>84</v>
      </c>
      <c r="E93" s="432">
        <f>E90</f>
        <v>0.072</v>
      </c>
      <c r="F93" s="493">
        <v>9.24</v>
      </c>
      <c r="G93" s="495">
        <f>F93*E93</f>
        <v>0.66528</v>
      </c>
      <c r="H93" s="495">
        <f>G93*20/100</f>
        <v>0.133056</v>
      </c>
      <c r="I93" s="497">
        <f>H93+G93+0.01</f>
        <v>0.8083359999999999</v>
      </c>
      <c r="J93" s="499">
        <v>43745</v>
      </c>
      <c r="K93" s="1"/>
    </row>
    <row r="94" spans="1:11" ht="24.75" customHeight="1" thickBot="1">
      <c r="A94" s="473"/>
      <c r="B94" s="506"/>
      <c r="C94" s="484"/>
      <c r="D94" s="427"/>
      <c r="E94" s="434"/>
      <c r="F94" s="494"/>
      <c r="G94" s="496"/>
      <c r="H94" s="496"/>
      <c r="I94" s="498"/>
      <c r="J94" s="500"/>
      <c r="K94" s="1"/>
    </row>
    <row r="95" spans="1:11" ht="31.5" customHeight="1" thickBot="1">
      <c r="A95" s="72">
        <v>18</v>
      </c>
      <c r="B95" s="73" t="s">
        <v>85</v>
      </c>
      <c r="C95" s="74" t="s">
        <v>72</v>
      </c>
      <c r="D95" s="418" t="s">
        <v>25</v>
      </c>
      <c r="E95" s="75">
        <f>E93</f>
        <v>0.072</v>
      </c>
      <c r="F95" s="76">
        <v>126</v>
      </c>
      <c r="G95" s="77">
        <f>F95*E95</f>
        <v>9.072</v>
      </c>
      <c r="H95" s="77">
        <f aca="true" t="shared" si="2" ref="H95:H102">G95*20/100</f>
        <v>1.8144</v>
      </c>
      <c r="I95" s="240">
        <f>H95+G95</f>
        <v>10.886399999999998</v>
      </c>
      <c r="J95" s="272">
        <v>43745</v>
      </c>
      <c r="K95" s="1"/>
    </row>
    <row r="96" spans="1:11" ht="26.25" customHeight="1" thickBot="1">
      <c r="A96" s="21">
        <v>19</v>
      </c>
      <c r="B96" s="63" t="s">
        <v>86</v>
      </c>
      <c r="C96" s="22" t="s">
        <v>72</v>
      </c>
      <c r="D96" s="426"/>
      <c r="E96" s="67">
        <f>E95</f>
        <v>0.072</v>
      </c>
      <c r="F96" s="64">
        <v>138</v>
      </c>
      <c r="G96" s="65">
        <f>F96*E96</f>
        <v>9.936</v>
      </c>
      <c r="H96" s="65">
        <f t="shared" si="2"/>
        <v>1.9872</v>
      </c>
      <c r="I96" s="239">
        <f>H96+G96</f>
        <v>11.9232</v>
      </c>
      <c r="J96" s="271">
        <v>43745</v>
      </c>
      <c r="K96" s="1"/>
    </row>
    <row r="97" spans="1:11" ht="15" thickBot="1">
      <c r="A97" s="21">
        <v>20</v>
      </c>
      <c r="B97" s="63" t="s">
        <v>87</v>
      </c>
      <c r="C97" s="22" t="s">
        <v>88</v>
      </c>
      <c r="D97" s="479"/>
      <c r="E97" s="67">
        <f>E96</f>
        <v>0.072</v>
      </c>
      <c r="F97" s="64">
        <v>94.2</v>
      </c>
      <c r="G97" s="65">
        <f>F97*E97</f>
        <v>6.7824</v>
      </c>
      <c r="H97" s="65">
        <f t="shared" si="2"/>
        <v>1.35648</v>
      </c>
      <c r="I97" s="239">
        <f>H97+G97-0.01</f>
        <v>8.12888</v>
      </c>
      <c r="J97" s="271">
        <v>43745</v>
      </c>
      <c r="K97" s="1"/>
    </row>
    <row r="98" spans="1:11" ht="26.25" customHeight="1" thickBot="1">
      <c r="A98" s="471">
        <v>21</v>
      </c>
      <c r="B98" s="78" t="s">
        <v>89</v>
      </c>
      <c r="C98" s="27"/>
      <c r="D98" s="417" t="s">
        <v>25</v>
      </c>
      <c r="E98" s="79"/>
      <c r="F98" s="80"/>
      <c r="G98" s="81"/>
      <c r="H98" s="81"/>
      <c r="I98" s="241"/>
      <c r="J98" s="269"/>
      <c r="K98" s="1"/>
    </row>
    <row r="99" spans="1:11" ht="16.5" customHeight="1" thickBot="1">
      <c r="A99" s="472"/>
      <c r="B99" s="46" t="s">
        <v>90</v>
      </c>
      <c r="C99" s="418" t="s">
        <v>91</v>
      </c>
      <c r="D99" s="474"/>
      <c r="E99" s="446">
        <v>0.072</v>
      </c>
      <c r="F99" s="82">
        <v>93</v>
      </c>
      <c r="G99" s="83">
        <f>F99*E99</f>
        <v>6.696</v>
      </c>
      <c r="H99" s="83">
        <f>G99*20/100</f>
        <v>1.3392</v>
      </c>
      <c r="I99" s="242">
        <f>H99+G99</f>
        <v>8.0352</v>
      </c>
      <c r="J99" s="271">
        <v>43745</v>
      </c>
      <c r="K99" s="1"/>
    </row>
    <row r="100" spans="1:11" ht="15.75" customHeight="1" thickBot="1">
      <c r="A100" s="472"/>
      <c r="B100" s="30" t="s">
        <v>92</v>
      </c>
      <c r="C100" s="418"/>
      <c r="D100" s="474"/>
      <c r="E100" s="446"/>
      <c r="F100" s="82">
        <v>103.2</v>
      </c>
      <c r="G100" s="83">
        <f>F100*E99</f>
        <v>7.4304</v>
      </c>
      <c r="H100" s="83">
        <f t="shared" si="2"/>
        <v>1.48608</v>
      </c>
      <c r="I100" s="242">
        <f>H100+G100</f>
        <v>8.91648</v>
      </c>
      <c r="J100" s="271">
        <v>43745</v>
      </c>
      <c r="K100" s="1"/>
    </row>
    <row r="101" spans="1:11" ht="15" thickBot="1">
      <c r="A101" s="472"/>
      <c r="B101" s="46" t="s">
        <v>93</v>
      </c>
      <c r="C101" s="418"/>
      <c r="D101" s="474"/>
      <c r="E101" s="446"/>
      <c r="F101" s="82">
        <v>89.4</v>
      </c>
      <c r="G101" s="83">
        <f>F101*E99</f>
        <v>6.4368</v>
      </c>
      <c r="H101" s="83">
        <f t="shared" si="2"/>
        <v>1.2873599999999998</v>
      </c>
      <c r="I101" s="242">
        <f>H101+G101</f>
        <v>7.7241599999999995</v>
      </c>
      <c r="J101" s="271">
        <v>43745</v>
      </c>
      <c r="K101" s="1"/>
    </row>
    <row r="102" spans="1:11" ht="15" thickBot="1">
      <c r="A102" s="473"/>
      <c r="B102" s="49" t="s">
        <v>94</v>
      </c>
      <c r="C102" s="419"/>
      <c r="D102" s="475"/>
      <c r="E102" s="447"/>
      <c r="F102" s="84">
        <v>89.4</v>
      </c>
      <c r="G102" s="85">
        <f>F102*E99</f>
        <v>6.4368</v>
      </c>
      <c r="H102" s="85">
        <f t="shared" si="2"/>
        <v>1.2873599999999998</v>
      </c>
      <c r="I102" s="243">
        <f>H102+G102</f>
        <v>7.7241599999999995</v>
      </c>
      <c r="J102" s="271">
        <v>43745</v>
      </c>
      <c r="K102" s="1"/>
    </row>
    <row r="103" spans="1:11" ht="27" thickBot="1">
      <c r="A103" s="471">
        <v>22</v>
      </c>
      <c r="B103" s="27" t="s">
        <v>95</v>
      </c>
      <c r="C103" s="86"/>
      <c r="D103" s="417" t="s">
        <v>25</v>
      </c>
      <c r="E103" s="87"/>
      <c r="F103" s="88"/>
      <c r="G103" s="89"/>
      <c r="H103" s="89"/>
      <c r="I103" s="244"/>
      <c r="J103" s="269"/>
      <c r="K103" s="1"/>
    </row>
    <row r="104" spans="1:11" ht="15" thickBot="1">
      <c r="A104" s="472"/>
      <c r="B104" s="46" t="s">
        <v>93</v>
      </c>
      <c r="C104" s="483" t="s">
        <v>96</v>
      </c>
      <c r="D104" s="491"/>
      <c r="E104" s="433">
        <v>0.072</v>
      </c>
      <c r="F104" s="82">
        <v>45.6</v>
      </c>
      <c r="G104" s="83">
        <f>E104*F104</f>
        <v>3.2832</v>
      </c>
      <c r="H104" s="83">
        <f>G104*20/100</f>
        <v>0.65664</v>
      </c>
      <c r="I104" s="242">
        <f>H104+G104</f>
        <v>3.93984</v>
      </c>
      <c r="J104" s="271">
        <v>43745</v>
      </c>
      <c r="K104" s="1"/>
    </row>
    <row r="105" spans="1:11" ht="15.75" customHeight="1" thickBot="1">
      <c r="A105" s="472"/>
      <c r="B105" s="46" t="s">
        <v>97</v>
      </c>
      <c r="C105" s="483"/>
      <c r="D105" s="491"/>
      <c r="E105" s="433"/>
      <c r="F105" s="82">
        <v>29.4</v>
      </c>
      <c r="G105" s="83">
        <f>E104*F105</f>
        <v>2.1167999999999996</v>
      </c>
      <c r="H105" s="83">
        <f>G105*20/100</f>
        <v>0.4233599999999999</v>
      </c>
      <c r="I105" s="242">
        <f>H105+G105</f>
        <v>2.5401599999999993</v>
      </c>
      <c r="J105" s="271">
        <v>43745</v>
      </c>
      <c r="K105" s="1"/>
    </row>
    <row r="106" spans="1:11" ht="15" thickBot="1">
      <c r="A106" s="472"/>
      <c r="B106" s="46" t="s">
        <v>98</v>
      </c>
      <c r="C106" s="483"/>
      <c r="D106" s="491"/>
      <c r="E106" s="433"/>
      <c r="F106" s="82">
        <v>22.8</v>
      </c>
      <c r="G106" s="83">
        <f>E104*F106</f>
        <v>1.6416</v>
      </c>
      <c r="H106" s="83">
        <f>G106*20/100</f>
        <v>0.32832</v>
      </c>
      <c r="I106" s="242">
        <f>H106+G106</f>
        <v>1.96992</v>
      </c>
      <c r="J106" s="271">
        <v>43745</v>
      </c>
      <c r="K106" s="1"/>
    </row>
    <row r="107" spans="1:11" ht="15" thickBot="1">
      <c r="A107" s="472"/>
      <c r="B107" s="46" t="s">
        <v>94</v>
      </c>
      <c r="C107" s="483"/>
      <c r="D107" s="491"/>
      <c r="E107" s="433"/>
      <c r="F107" s="82">
        <v>6.6</v>
      </c>
      <c r="G107" s="83">
        <f>E104*F107</f>
        <v>0.47519999999999996</v>
      </c>
      <c r="H107" s="83">
        <f>G107*20/100</f>
        <v>0.09504</v>
      </c>
      <c r="I107" s="242">
        <f>H107+G107</f>
        <v>0.57024</v>
      </c>
      <c r="J107" s="271">
        <v>43745</v>
      </c>
      <c r="K107" s="1"/>
    </row>
    <row r="108" spans="1:11" ht="15" thickBot="1">
      <c r="A108" s="473"/>
      <c r="B108" s="49" t="s">
        <v>99</v>
      </c>
      <c r="C108" s="484"/>
      <c r="D108" s="492"/>
      <c r="E108" s="434"/>
      <c r="F108" s="84">
        <v>4.2</v>
      </c>
      <c r="G108" s="85">
        <f>F108*E104</f>
        <v>0.3024</v>
      </c>
      <c r="H108" s="85">
        <f>G108*20/100</f>
        <v>0.06048</v>
      </c>
      <c r="I108" s="243">
        <f>H108+G108</f>
        <v>0.36288</v>
      </c>
      <c r="J108" s="271">
        <v>43745</v>
      </c>
      <c r="K108" s="1"/>
    </row>
    <row r="109" spans="1:11" ht="12.75" customHeight="1" thickBot="1">
      <c r="A109" s="471">
        <v>23</v>
      </c>
      <c r="B109" s="27" t="s">
        <v>100</v>
      </c>
      <c r="C109" s="25"/>
      <c r="D109" s="417" t="s">
        <v>25</v>
      </c>
      <c r="E109" s="79"/>
      <c r="F109" s="90"/>
      <c r="G109" s="91"/>
      <c r="H109" s="91"/>
      <c r="I109" s="245"/>
      <c r="J109" s="271"/>
      <c r="K109" s="1"/>
    </row>
    <row r="110" spans="1:11" ht="15" thickBot="1">
      <c r="A110" s="472"/>
      <c r="B110" s="46" t="s">
        <v>101</v>
      </c>
      <c r="C110" s="418" t="s">
        <v>72</v>
      </c>
      <c r="D110" s="491"/>
      <c r="E110" s="470">
        <v>0.072</v>
      </c>
      <c r="F110" s="82">
        <v>20.4</v>
      </c>
      <c r="G110" s="83">
        <f>F110*E110</f>
        <v>1.4687999999999999</v>
      </c>
      <c r="H110" s="83">
        <f>G110*20/100</f>
        <v>0.29375999999999997</v>
      </c>
      <c r="I110" s="242">
        <f>H110+G110</f>
        <v>1.76256</v>
      </c>
      <c r="J110" s="271">
        <v>43745</v>
      </c>
      <c r="K110" s="1"/>
    </row>
    <row r="111" spans="1:11" ht="15.75" customHeight="1" thickBot="1">
      <c r="A111" s="472"/>
      <c r="B111" s="30" t="s">
        <v>102</v>
      </c>
      <c r="C111" s="418"/>
      <c r="D111" s="491"/>
      <c r="E111" s="446"/>
      <c r="F111" s="82">
        <v>16.8</v>
      </c>
      <c r="G111" s="83">
        <f>F111*E110</f>
        <v>1.2096</v>
      </c>
      <c r="H111" s="83">
        <f aca="true" t="shared" si="3" ref="H111:H117">G111*20/100</f>
        <v>0.24192</v>
      </c>
      <c r="I111" s="242">
        <f aca="true" t="shared" si="4" ref="I111:I117">H111+G111</f>
        <v>1.45152</v>
      </c>
      <c r="J111" s="271">
        <v>43745</v>
      </c>
      <c r="K111" s="1"/>
    </row>
    <row r="112" spans="1:11" ht="15" thickBot="1">
      <c r="A112" s="472"/>
      <c r="B112" s="30" t="s">
        <v>103</v>
      </c>
      <c r="C112" s="418"/>
      <c r="D112" s="491"/>
      <c r="E112" s="446"/>
      <c r="F112" s="82">
        <v>3</v>
      </c>
      <c r="G112" s="83">
        <f>F112*E110</f>
        <v>0.21599999999999997</v>
      </c>
      <c r="H112" s="83">
        <f t="shared" si="3"/>
        <v>0.043199999999999995</v>
      </c>
      <c r="I112" s="242">
        <f t="shared" si="4"/>
        <v>0.2592</v>
      </c>
      <c r="J112" s="271">
        <v>43745</v>
      </c>
      <c r="K112" s="1"/>
    </row>
    <row r="113" spans="1:11" ht="15" thickBot="1">
      <c r="A113" s="472"/>
      <c r="B113" s="30" t="s">
        <v>104</v>
      </c>
      <c r="C113" s="418"/>
      <c r="D113" s="491"/>
      <c r="E113" s="446"/>
      <c r="F113" s="82">
        <v>8.4</v>
      </c>
      <c r="G113" s="83">
        <f>F113*E110</f>
        <v>0.6048</v>
      </c>
      <c r="H113" s="83">
        <f t="shared" si="3"/>
        <v>0.12096</v>
      </c>
      <c r="I113" s="242">
        <f t="shared" si="4"/>
        <v>0.72576</v>
      </c>
      <c r="J113" s="271">
        <v>43745</v>
      </c>
      <c r="K113" s="1"/>
    </row>
    <row r="114" spans="1:11" ht="15" thickBot="1">
      <c r="A114" s="472"/>
      <c r="B114" s="46" t="s">
        <v>105</v>
      </c>
      <c r="C114" s="418"/>
      <c r="D114" s="491"/>
      <c r="E114" s="446"/>
      <c r="F114" s="82">
        <v>13.2</v>
      </c>
      <c r="G114" s="83">
        <f>F114*E110</f>
        <v>0.9503999999999999</v>
      </c>
      <c r="H114" s="83">
        <f t="shared" si="3"/>
        <v>0.19008</v>
      </c>
      <c r="I114" s="242">
        <f t="shared" si="4"/>
        <v>1.14048</v>
      </c>
      <c r="J114" s="271">
        <v>43745</v>
      </c>
      <c r="K114" s="1"/>
    </row>
    <row r="115" spans="1:11" ht="15" thickBot="1">
      <c r="A115" s="472"/>
      <c r="B115" s="46" t="s">
        <v>106</v>
      </c>
      <c r="C115" s="418"/>
      <c r="D115" s="491"/>
      <c r="E115" s="446"/>
      <c r="F115" s="82">
        <v>17.4</v>
      </c>
      <c r="G115" s="83">
        <f>F115*E110</f>
        <v>1.2528</v>
      </c>
      <c r="H115" s="83">
        <f t="shared" si="3"/>
        <v>0.25055999999999995</v>
      </c>
      <c r="I115" s="242">
        <f t="shared" si="4"/>
        <v>1.5033599999999998</v>
      </c>
      <c r="J115" s="271">
        <v>43745</v>
      </c>
      <c r="K115" s="1"/>
    </row>
    <row r="116" spans="1:11" ht="15" thickBot="1">
      <c r="A116" s="473"/>
      <c r="B116" s="34" t="s">
        <v>107</v>
      </c>
      <c r="C116" s="419"/>
      <c r="D116" s="492"/>
      <c r="E116" s="447"/>
      <c r="F116" s="84">
        <v>8.4</v>
      </c>
      <c r="G116" s="85">
        <f>F116*E110</f>
        <v>0.6048</v>
      </c>
      <c r="H116" s="85">
        <f t="shared" si="3"/>
        <v>0.12096</v>
      </c>
      <c r="I116" s="243">
        <f t="shared" si="4"/>
        <v>0.72576</v>
      </c>
      <c r="J116" s="271">
        <v>43745</v>
      </c>
      <c r="K116" s="1"/>
    </row>
    <row r="117" spans="1:11" ht="15" thickBot="1">
      <c r="A117" s="20">
        <v>24</v>
      </c>
      <c r="B117" s="92" t="s">
        <v>108</v>
      </c>
      <c r="C117" s="22" t="s">
        <v>109</v>
      </c>
      <c r="D117" s="417" t="s">
        <v>25</v>
      </c>
      <c r="E117" s="67">
        <v>0.072</v>
      </c>
      <c r="F117" s="64">
        <v>20</v>
      </c>
      <c r="G117" s="65">
        <f>F117*E117</f>
        <v>1.44</v>
      </c>
      <c r="H117" s="65">
        <f t="shared" si="3"/>
        <v>0.288</v>
      </c>
      <c r="I117" s="241">
        <f t="shared" si="4"/>
        <v>1.728</v>
      </c>
      <c r="J117" s="271">
        <v>43745</v>
      </c>
      <c r="K117" s="1"/>
    </row>
    <row r="118" spans="1:11" ht="27" thickBot="1">
      <c r="A118" s="471">
        <v>25</v>
      </c>
      <c r="B118" s="27" t="s">
        <v>110</v>
      </c>
      <c r="C118" s="86"/>
      <c r="D118" s="418"/>
      <c r="E118" s="87"/>
      <c r="F118" s="90"/>
      <c r="G118" s="91"/>
      <c r="H118" s="91"/>
      <c r="I118" s="245"/>
      <c r="J118" s="271"/>
      <c r="K118" s="1"/>
    </row>
    <row r="119" spans="1:11" ht="15" thickBot="1">
      <c r="A119" s="472"/>
      <c r="B119" s="46" t="s">
        <v>111</v>
      </c>
      <c r="C119" s="476" t="s">
        <v>78</v>
      </c>
      <c r="D119" s="418"/>
      <c r="E119" s="470">
        <v>0.072</v>
      </c>
      <c r="F119" s="93">
        <v>97.8</v>
      </c>
      <c r="G119" s="94">
        <f>F119*E119</f>
        <v>7.041599999999999</v>
      </c>
      <c r="H119" s="94">
        <f>G119*20/100</f>
        <v>1.40832</v>
      </c>
      <c r="I119" s="70">
        <f>H119+G119-0.01</f>
        <v>8.439919999999999</v>
      </c>
      <c r="J119" s="271">
        <v>43745</v>
      </c>
      <c r="K119" s="1"/>
    </row>
    <row r="120" spans="1:11" ht="15" customHeight="1" thickBot="1">
      <c r="A120" s="473"/>
      <c r="B120" s="49" t="s">
        <v>112</v>
      </c>
      <c r="C120" s="419"/>
      <c r="D120" s="419"/>
      <c r="E120" s="447"/>
      <c r="F120" s="95">
        <v>135</v>
      </c>
      <c r="G120" s="96">
        <f>E119*F120</f>
        <v>9.719999999999999</v>
      </c>
      <c r="H120" s="96">
        <f>G120*20/100</f>
        <v>1.9439999999999997</v>
      </c>
      <c r="I120" s="246">
        <f>H120+G120</f>
        <v>11.663999999999998</v>
      </c>
      <c r="J120" s="271">
        <v>43745</v>
      </c>
      <c r="K120" s="1"/>
    </row>
    <row r="121" spans="1:11" ht="18.75" customHeight="1" thickBot="1">
      <c r="A121" s="471">
        <v>26</v>
      </c>
      <c r="B121" s="27" t="s">
        <v>113</v>
      </c>
      <c r="C121" s="86"/>
      <c r="D121" s="417" t="s">
        <v>25</v>
      </c>
      <c r="E121" s="79"/>
      <c r="F121" s="90"/>
      <c r="G121" s="91"/>
      <c r="H121" s="91"/>
      <c r="I121" s="245"/>
      <c r="J121" s="271"/>
      <c r="K121" s="1"/>
    </row>
    <row r="122" spans="1:11" ht="15" thickBot="1">
      <c r="A122" s="472"/>
      <c r="B122" s="46" t="s">
        <v>114</v>
      </c>
      <c r="C122" s="483" t="s">
        <v>78</v>
      </c>
      <c r="D122" s="474"/>
      <c r="E122" s="470">
        <v>0.072</v>
      </c>
      <c r="F122" s="93">
        <v>18.6</v>
      </c>
      <c r="G122" s="94">
        <f>F122*E122</f>
        <v>1.3392</v>
      </c>
      <c r="H122" s="94">
        <f>G122*20/100</f>
        <v>0.26783999999999997</v>
      </c>
      <c r="I122" s="70">
        <f>H122+G122+0.01</f>
        <v>1.61704</v>
      </c>
      <c r="J122" s="271">
        <v>43745</v>
      </c>
      <c r="K122" s="1"/>
    </row>
    <row r="123" spans="1:11" ht="15" customHeight="1" thickBot="1">
      <c r="A123" s="473"/>
      <c r="B123" s="49" t="s">
        <v>115</v>
      </c>
      <c r="C123" s="484"/>
      <c r="D123" s="474"/>
      <c r="E123" s="447"/>
      <c r="F123" s="95">
        <v>30</v>
      </c>
      <c r="G123" s="96">
        <f>E122*F123</f>
        <v>2.1599999999999997</v>
      </c>
      <c r="H123" s="96">
        <f>G123*20/100</f>
        <v>0.43199999999999994</v>
      </c>
      <c r="I123" s="246">
        <f>H123+G123</f>
        <v>2.5919999999999996</v>
      </c>
      <c r="J123" s="271">
        <v>43745</v>
      </c>
      <c r="K123" s="1"/>
    </row>
    <row r="124" spans="1:11" ht="21.75" customHeight="1" thickBot="1">
      <c r="A124" s="20">
        <v>27</v>
      </c>
      <c r="B124" s="63" t="s">
        <v>116</v>
      </c>
      <c r="C124" s="22" t="s">
        <v>117</v>
      </c>
      <c r="D124" s="475"/>
      <c r="E124" s="67">
        <v>0.072</v>
      </c>
      <c r="F124" s="64">
        <v>16.8</v>
      </c>
      <c r="G124" s="96">
        <f>E124*F124</f>
        <v>1.2096</v>
      </c>
      <c r="H124" s="65">
        <f>G124*20/100</f>
        <v>0.24192</v>
      </c>
      <c r="I124" s="239">
        <f>H124+G124-0.01</f>
        <v>1.44152</v>
      </c>
      <c r="J124" s="271">
        <v>43745</v>
      </c>
      <c r="K124" s="1"/>
    </row>
    <row r="125" spans="1:11" ht="51" customHeight="1" thickBot="1">
      <c r="A125" s="471">
        <v>29</v>
      </c>
      <c r="B125" s="27" t="s">
        <v>118</v>
      </c>
      <c r="C125" s="86"/>
      <c r="D125" s="417" t="s">
        <v>25</v>
      </c>
      <c r="E125" s="97"/>
      <c r="F125" s="80"/>
      <c r="G125" s="91"/>
      <c r="H125" s="91"/>
      <c r="I125" s="245"/>
      <c r="J125" s="271"/>
      <c r="K125" s="1"/>
    </row>
    <row r="126" spans="1:11" ht="23.25" customHeight="1" thickBot="1">
      <c r="A126" s="472"/>
      <c r="B126" s="46" t="s">
        <v>119</v>
      </c>
      <c r="C126" s="483" t="s">
        <v>96</v>
      </c>
      <c r="D126" s="426"/>
      <c r="E126" s="470">
        <v>0.072</v>
      </c>
      <c r="F126" s="93">
        <v>59.4</v>
      </c>
      <c r="G126" s="98">
        <f>E126*F126</f>
        <v>4.2768</v>
      </c>
      <c r="H126" s="94">
        <f>G126*20/100</f>
        <v>0.85536</v>
      </c>
      <c r="I126" s="70">
        <f>H126+G126</f>
        <v>5.13216</v>
      </c>
      <c r="J126" s="271">
        <v>43745</v>
      </c>
      <c r="K126" s="1"/>
    </row>
    <row r="127" spans="1:11" ht="20.25" customHeight="1" thickBot="1">
      <c r="A127" s="473"/>
      <c r="B127" s="49" t="s">
        <v>120</v>
      </c>
      <c r="C127" s="484"/>
      <c r="D127" s="427"/>
      <c r="E127" s="447"/>
      <c r="F127" s="95">
        <v>74.4</v>
      </c>
      <c r="G127" s="99">
        <f>E126*F127</f>
        <v>5.3568</v>
      </c>
      <c r="H127" s="96">
        <f>G127*20/100</f>
        <v>1.0713599999999999</v>
      </c>
      <c r="I127" s="246">
        <f>H127+G127+0.01</f>
        <v>6.43816</v>
      </c>
      <c r="J127" s="271">
        <v>43745</v>
      </c>
      <c r="K127" s="1"/>
    </row>
    <row r="128" spans="1:11" ht="67.5" customHeight="1" thickBot="1">
      <c r="A128" s="485">
        <v>30</v>
      </c>
      <c r="B128" s="100" t="s">
        <v>121</v>
      </c>
      <c r="C128" s="40"/>
      <c r="D128" s="418" t="s">
        <v>25</v>
      </c>
      <c r="E128" s="101"/>
      <c r="F128" s="102"/>
      <c r="G128" s="103"/>
      <c r="H128" s="103"/>
      <c r="I128" s="247"/>
      <c r="J128" s="271"/>
      <c r="K128" s="1"/>
    </row>
    <row r="129" spans="1:11" ht="30.75" customHeight="1" thickBot="1">
      <c r="A129" s="468"/>
      <c r="B129" s="46" t="s">
        <v>119</v>
      </c>
      <c r="C129" s="418" t="s">
        <v>96</v>
      </c>
      <c r="D129" s="426"/>
      <c r="E129" s="470">
        <v>0.072</v>
      </c>
      <c r="F129" s="93">
        <v>63.6</v>
      </c>
      <c r="G129" s="98">
        <f>F129*E129</f>
        <v>4.5792</v>
      </c>
      <c r="H129" s="94">
        <f>G129*20/100</f>
        <v>0.91584</v>
      </c>
      <c r="I129" s="70">
        <f>H129+G129</f>
        <v>5.49504</v>
      </c>
      <c r="J129" s="271">
        <v>43745</v>
      </c>
      <c r="K129" s="1"/>
    </row>
    <row r="130" spans="1:11" ht="23.25" customHeight="1" thickBot="1">
      <c r="A130" s="486"/>
      <c r="B130" s="11" t="s">
        <v>120</v>
      </c>
      <c r="C130" s="418"/>
      <c r="D130" s="426"/>
      <c r="E130" s="446"/>
      <c r="F130" s="105">
        <v>88.8</v>
      </c>
      <c r="G130" s="106">
        <f>F130*E129</f>
        <v>6.393599999999999</v>
      </c>
      <c r="H130" s="106">
        <f>G130*20/100</f>
        <v>1.2787199999999999</v>
      </c>
      <c r="I130" s="71">
        <f>H130+G130</f>
        <v>7.672319999999999</v>
      </c>
      <c r="J130" s="271">
        <v>43745</v>
      </c>
      <c r="K130" s="1"/>
    </row>
    <row r="131" spans="1:11" ht="39.75" customHeight="1" thickBot="1">
      <c r="A131" s="20">
        <v>31</v>
      </c>
      <c r="B131" s="63"/>
      <c r="C131" s="22"/>
      <c r="D131" s="22"/>
      <c r="E131" s="108"/>
      <c r="F131" s="109"/>
      <c r="G131" s="110"/>
      <c r="H131" s="110"/>
      <c r="I131" s="248"/>
      <c r="J131" s="271"/>
      <c r="K131" s="1"/>
    </row>
    <row r="132" spans="1:11" ht="36" customHeight="1" hidden="1">
      <c r="A132" s="72">
        <v>31</v>
      </c>
      <c r="B132" s="111" t="s">
        <v>122</v>
      </c>
      <c r="C132" s="112" t="s">
        <v>78</v>
      </c>
      <c r="D132" s="487" t="s">
        <v>25</v>
      </c>
      <c r="E132" s="489">
        <v>0.072</v>
      </c>
      <c r="F132" s="76">
        <v>34.8</v>
      </c>
      <c r="G132" s="77">
        <f>F132*E132</f>
        <v>2.5056</v>
      </c>
      <c r="H132" s="77">
        <f>G132*20/100</f>
        <v>0.5011199999999999</v>
      </c>
      <c r="I132" s="240">
        <f>H132+G132</f>
        <v>3.0067199999999996</v>
      </c>
      <c r="J132" s="271">
        <v>43745</v>
      </c>
      <c r="K132" s="1"/>
    </row>
    <row r="133" spans="1:11" ht="14.25" customHeight="1" thickBot="1">
      <c r="A133" s="21">
        <v>32</v>
      </c>
      <c r="B133" s="113" t="s">
        <v>123</v>
      </c>
      <c r="C133" s="114" t="s">
        <v>78</v>
      </c>
      <c r="D133" s="487"/>
      <c r="E133" s="490"/>
      <c r="F133" s="64">
        <v>150</v>
      </c>
      <c r="G133" s="96">
        <f>E132*F133</f>
        <v>10.799999999999999</v>
      </c>
      <c r="H133" s="96">
        <f>G133*20/100</f>
        <v>2.1599999999999997</v>
      </c>
      <c r="I133" s="246">
        <f>H133+G133</f>
        <v>12.959999999999999</v>
      </c>
      <c r="J133" s="271">
        <v>43745</v>
      </c>
      <c r="K133" s="1"/>
    </row>
    <row r="134" spans="1:11" ht="30.75" customHeight="1" hidden="1">
      <c r="A134" s="115"/>
      <c r="B134" s="116"/>
      <c r="C134" s="117"/>
      <c r="D134" s="487"/>
      <c r="E134" s="118"/>
      <c r="F134" s="102"/>
      <c r="G134" s="103"/>
      <c r="H134" s="103"/>
      <c r="I134" s="247"/>
      <c r="J134" s="271">
        <v>43745</v>
      </c>
      <c r="K134" s="1"/>
    </row>
    <row r="135" spans="1:11" ht="25.5" customHeight="1" thickBot="1">
      <c r="A135" s="19">
        <v>33</v>
      </c>
      <c r="B135" s="119" t="s">
        <v>124</v>
      </c>
      <c r="C135" s="120" t="s">
        <v>78</v>
      </c>
      <c r="D135" s="487"/>
      <c r="E135" s="121">
        <v>0.072</v>
      </c>
      <c r="F135" s="95">
        <v>101.1</v>
      </c>
      <c r="G135" s="96">
        <f>E135*F135</f>
        <v>7.2791999999999994</v>
      </c>
      <c r="H135" s="96">
        <f aca="true" t="shared" si="5" ref="H135:H149">G135*20/100</f>
        <v>1.45584</v>
      </c>
      <c r="I135" s="246">
        <f>H135+G135</f>
        <v>8.73504</v>
      </c>
      <c r="J135" s="271">
        <v>43745</v>
      </c>
      <c r="K135" s="1"/>
    </row>
    <row r="136" spans="1:11" ht="26.25" customHeight="1" thickBot="1">
      <c r="A136" s="21">
        <v>34</v>
      </c>
      <c r="B136" s="113" t="s">
        <v>125</v>
      </c>
      <c r="C136" s="114" t="s">
        <v>126</v>
      </c>
      <c r="D136" s="488"/>
      <c r="E136" s="121">
        <v>0.072</v>
      </c>
      <c r="F136" s="22">
        <v>97.8</v>
      </c>
      <c r="G136" s="65">
        <f>E136*F136</f>
        <v>7.041599999999999</v>
      </c>
      <c r="H136" s="65">
        <f t="shared" si="5"/>
        <v>1.40832</v>
      </c>
      <c r="I136" s="239">
        <f>H136+G136-0.01</f>
        <v>8.439919999999999</v>
      </c>
      <c r="J136" s="271">
        <v>43745</v>
      </c>
      <c r="K136" s="1"/>
    </row>
    <row r="137" spans="1:11" ht="29.25" customHeight="1" thickBot="1">
      <c r="A137" s="21">
        <v>35</v>
      </c>
      <c r="B137" s="63" t="s">
        <v>127</v>
      </c>
      <c r="C137" s="22" t="s">
        <v>128</v>
      </c>
      <c r="D137" s="480" t="s">
        <v>25</v>
      </c>
      <c r="E137" s="67">
        <v>0.072</v>
      </c>
      <c r="F137" s="22">
        <v>51.6</v>
      </c>
      <c r="G137" s="65">
        <f>E137*F137</f>
        <v>3.7152</v>
      </c>
      <c r="H137" s="65">
        <f t="shared" si="5"/>
        <v>0.74304</v>
      </c>
      <c r="I137" s="239">
        <f>H137+G137</f>
        <v>4.45824</v>
      </c>
      <c r="J137" s="271">
        <v>43745</v>
      </c>
      <c r="K137" s="1"/>
    </row>
    <row r="138" spans="1:11" ht="18" customHeight="1" thickBot="1">
      <c r="A138" s="115">
        <v>36</v>
      </c>
      <c r="B138" s="123" t="s">
        <v>129</v>
      </c>
      <c r="C138" s="40" t="s">
        <v>130</v>
      </c>
      <c r="D138" s="481"/>
      <c r="E138" s="122">
        <v>0.072</v>
      </c>
      <c r="F138" s="40">
        <v>156</v>
      </c>
      <c r="G138" s="124">
        <f>E138*F138</f>
        <v>11.232</v>
      </c>
      <c r="H138" s="124">
        <f t="shared" si="5"/>
        <v>2.2464</v>
      </c>
      <c r="I138" s="249">
        <f>H138+G138</f>
        <v>13.478399999999999</v>
      </c>
      <c r="J138" s="271">
        <v>43745</v>
      </c>
      <c r="K138" s="1"/>
    </row>
    <row r="139" spans="1:11" ht="26.25" customHeight="1" thickBot="1">
      <c r="A139" s="19">
        <v>37</v>
      </c>
      <c r="B139" s="49" t="s">
        <v>127</v>
      </c>
      <c r="C139" s="35" t="s">
        <v>126</v>
      </c>
      <c r="D139" s="481"/>
      <c r="E139" s="122">
        <v>0.072</v>
      </c>
      <c r="F139" s="35">
        <v>51.6</v>
      </c>
      <c r="G139" s="124">
        <f>E139*F139</f>
        <v>3.7152</v>
      </c>
      <c r="H139" s="96">
        <f t="shared" si="5"/>
        <v>0.74304</v>
      </c>
      <c r="I139" s="246">
        <f>H139+G139</f>
        <v>4.45824</v>
      </c>
      <c r="J139" s="271">
        <v>43745</v>
      </c>
      <c r="K139" s="1"/>
    </row>
    <row r="140" spans="1:11" ht="17.25" customHeight="1" thickBot="1">
      <c r="A140" s="21">
        <v>38</v>
      </c>
      <c r="B140" s="63" t="s">
        <v>131</v>
      </c>
      <c r="C140" s="22" t="s">
        <v>78</v>
      </c>
      <c r="D140" s="482"/>
      <c r="E140" s="122">
        <v>0.072</v>
      </c>
      <c r="F140" s="22">
        <v>136.8</v>
      </c>
      <c r="G140" s="124">
        <f>E140*F140</f>
        <v>9.8496</v>
      </c>
      <c r="H140" s="65">
        <f t="shared" si="5"/>
        <v>1.9699200000000001</v>
      </c>
      <c r="I140" s="239">
        <f>H140+G140</f>
        <v>11.81952</v>
      </c>
      <c r="J140" s="271">
        <v>43745</v>
      </c>
      <c r="K140" s="1"/>
    </row>
    <row r="141" spans="1:11" ht="27.75" customHeight="1" thickBot="1">
      <c r="A141" s="21">
        <v>39</v>
      </c>
      <c r="B141" s="63" t="s">
        <v>132</v>
      </c>
      <c r="C141" s="22" t="s">
        <v>78</v>
      </c>
      <c r="D141" s="476" t="s">
        <v>25</v>
      </c>
      <c r="E141" s="122">
        <v>0.072</v>
      </c>
      <c r="F141" s="125">
        <v>15.6</v>
      </c>
      <c r="G141" s="126">
        <v>1.97</v>
      </c>
      <c r="H141" s="127">
        <f>G141*20/100+0.01</f>
        <v>0.40399999999999997</v>
      </c>
      <c r="I141" s="250">
        <v>2.36</v>
      </c>
      <c r="J141" s="271">
        <v>43745</v>
      </c>
      <c r="K141" s="1"/>
    </row>
    <row r="142" spans="1:11" ht="18.75" customHeight="1" thickBot="1">
      <c r="A142" s="21">
        <v>40</v>
      </c>
      <c r="B142" s="63" t="s">
        <v>133</v>
      </c>
      <c r="C142" s="22" t="s">
        <v>78</v>
      </c>
      <c r="D142" s="426"/>
      <c r="E142" s="122">
        <v>0.072</v>
      </c>
      <c r="F142" s="125">
        <v>7.2</v>
      </c>
      <c r="G142" s="126">
        <v>0.62</v>
      </c>
      <c r="H142" s="127">
        <f t="shared" si="5"/>
        <v>0.124</v>
      </c>
      <c r="I142" s="250">
        <v>0.73</v>
      </c>
      <c r="J142" s="271">
        <v>43745</v>
      </c>
      <c r="K142" s="1"/>
    </row>
    <row r="143" spans="1:11" ht="15.75" customHeight="1" thickBot="1">
      <c r="A143" s="21">
        <v>41</v>
      </c>
      <c r="B143" s="63" t="s">
        <v>134</v>
      </c>
      <c r="C143" s="22" t="s">
        <v>78</v>
      </c>
      <c r="D143" s="479"/>
      <c r="E143" s="122">
        <v>0.072</v>
      </c>
      <c r="F143" s="125">
        <v>4.9</v>
      </c>
      <c r="G143" s="126">
        <v>0.91</v>
      </c>
      <c r="H143" s="127">
        <f t="shared" si="5"/>
        <v>0.182</v>
      </c>
      <c r="I143" s="250">
        <v>1.1</v>
      </c>
      <c r="J143" s="271">
        <v>43745</v>
      </c>
      <c r="K143" s="1"/>
    </row>
    <row r="144" spans="1:11" ht="17.25" customHeight="1" thickBot="1">
      <c r="A144" s="21">
        <v>42</v>
      </c>
      <c r="B144" s="63" t="s">
        <v>135</v>
      </c>
      <c r="C144" s="22" t="s">
        <v>78</v>
      </c>
      <c r="D144" s="468" t="s">
        <v>25</v>
      </c>
      <c r="E144" s="122">
        <v>0.072</v>
      </c>
      <c r="F144" s="125">
        <v>6.6</v>
      </c>
      <c r="G144" s="126">
        <v>0.83</v>
      </c>
      <c r="H144" s="127">
        <f t="shared" si="5"/>
        <v>0.16599999999999998</v>
      </c>
      <c r="I144" s="250">
        <v>1</v>
      </c>
      <c r="J144" s="271">
        <v>43745</v>
      </c>
      <c r="K144" s="1"/>
    </row>
    <row r="145" spans="1:11" ht="21.75" customHeight="1" thickBot="1">
      <c r="A145" s="21">
        <v>43</v>
      </c>
      <c r="B145" s="63" t="s">
        <v>136</v>
      </c>
      <c r="C145" s="22" t="s">
        <v>78</v>
      </c>
      <c r="D145" s="469"/>
      <c r="E145" s="122">
        <v>0.072</v>
      </c>
      <c r="F145" s="125">
        <v>10.2</v>
      </c>
      <c r="G145" s="126">
        <v>1.28</v>
      </c>
      <c r="H145" s="127">
        <f t="shared" si="5"/>
        <v>0.256</v>
      </c>
      <c r="I145" s="250">
        <v>1.54</v>
      </c>
      <c r="J145" s="271">
        <v>43745</v>
      </c>
      <c r="K145" s="1"/>
    </row>
    <row r="146" spans="1:11" ht="22.5" customHeight="1" thickBot="1">
      <c r="A146" s="467">
        <v>44</v>
      </c>
      <c r="B146" s="27" t="s">
        <v>137</v>
      </c>
      <c r="C146" s="86"/>
      <c r="D146" s="417" t="s">
        <v>25</v>
      </c>
      <c r="E146" s="128"/>
      <c r="F146" s="27"/>
      <c r="G146" s="91"/>
      <c r="H146" s="66"/>
      <c r="I146" s="245"/>
      <c r="J146" s="271"/>
      <c r="K146" s="1"/>
    </row>
    <row r="147" spans="1:11" ht="13.5" customHeight="1" thickBot="1">
      <c r="A147" s="468"/>
      <c r="B147" s="46" t="s">
        <v>138</v>
      </c>
      <c r="C147" s="483" t="s">
        <v>78</v>
      </c>
      <c r="D147" s="418"/>
      <c r="E147" s="477">
        <v>0.072</v>
      </c>
      <c r="F147" s="58">
        <v>40.2</v>
      </c>
      <c r="G147" s="129">
        <v>5.06</v>
      </c>
      <c r="H147" s="127">
        <f t="shared" si="5"/>
        <v>1.0119999999999998</v>
      </c>
      <c r="I147" s="251">
        <f>H147+G147+0.01</f>
        <v>6.081999999999999</v>
      </c>
      <c r="J147" s="271">
        <v>43745</v>
      </c>
      <c r="K147" s="1"/>
    </row>
    <row r="148" spans="1:11" ht="12.75" customHeight="1" thickBot="1">
      <c r="A148" s="468"/>
      <c r="B148" s="46" t="s">
        <v>139</v>
      </c>
      <c r="C148" s="483"/>
      <c r="D148" s="418"/>
      <c r="E148" s="477"/>
      <c r="F148" s="58">
        <v>58.8</v>
      </c>
      <c r="G148" s="129">
        <v>7.42</v>
      </c>
      <c r="H148" s="129">
        <f t="shared" si="5"/>
        <v>1.484</v>
      </c>
      <c r="I148" s="251">
        <v>8.9</v>
      </c>
      <c r="J148" s="271">
        <v>43745</v>
      </c>
      <c r="K148" s="1"/>
    </row>
    <row r="149" spans="1:11" ht="15" thickBot="1">
      <c r="A149" s="469"/>
      <c r="B149" s="130" t="s">
        <v>140</v>
      </c>
      <c r="C149" s="484"/>
      <c r="D149" s="419"/>
      <c r="E149" s="478"/>
      <c r="F149" s="61">
        <v>79.8</v>
      </c>
      <c r="G149" s="62">
        <v>10.08</v>
      </c>
      <c r="H149" s="62">
        <f t="shared" si="5"/>
        <v>2.016</v>
      </c>
      <c r="I149" s="238">
        <f>H149+G149</f>
        <v>12.096</v>
      </c>
      <c r="J149" s="271">
        <v>43745</v>
      </c>
      <c r="K149" s="1"/>
    </row>
    <row r="150" spans="1:11" ht="29.25" customHeight="1" thickBot="1">
      <c r="A150" s="21">
        <v>45</v>
      </c>
      <c r="B150" s="131" t="s">
        <v>141</v>
      </c>
      <c r="C150" s="22" t="s">
        <v>54</v>
      </c>
      <c r="D150" s="132"/>
      <c r="E150" s="122">
        <v>0.072</v>
      </c>
      <c r="F150" s="64">
        <v>3.6</v>
      </c>
      <c r="G150" s="65">
        <f>F150*E150</f>
        <v>0.2592</v>
      </c>
      <c r="H150" s="65">
        <f>G150*20/100</f>
        <v>0.05183999999999999</v>
      </c>
      <c r="I150" s="239">
        <f>H150+G150</f>
        <v>0.31104</v>
      </c>
      <c r="J150" s="271">
        <v>43745</v>
      </c>
      <c r="K150" s="1"/>
    </row>
    <row r="151" spans="1:11" ht="27.75" customHeight="1" thickBot="1">
      <c r="A151" s="467">
        <v>46</v>
      </c>
      <c r="B151" s="133" t="s">
        <v>142</v>
      </c>
      <c r="C151" s="417" t="s">
        <v>143</v>
      </c>
      <c r="D151" s="476" t="s">
        <v>25</v>
      </c>
      <c r="E151" s="122"/>
      <c r="F151" s="90"/>
      <c r="G151" s="65"/>
      <c r="H151" s="91"/>
      <c r="I151" s="245"/>
      <c r="J151" s="271"/>
      <c r="K151" s="1"/>
    </row>
    <row r="152" spans="1:11" ht="19.5" customHeight="1" thickBot="1">
      <c r="A152" s="468"/>
      <c r="B152" s="134" t="s">
        <v>144</v>
      </c>
      <c r="C152" s="418"/>
      <c r="D152" s="426"/>
      <c r="E152" s="122">
        <v>0.072</v>
      </c>
      <c r="F152" s="93">
        <v>1.8</v>
      </c>
      <c r="G152" s="65">
        <f>E152*F152</f>
        <v>0.1296</v>
      </c>
      <c r="H152" s="94">
        <f>G152*20/100</f>
        <v>0.025919999999999995</v>
      </c>
      <c r="I152" s="70">
        <f>H152+G152-0.01</f>
        <v>0.14551999999999998</v>
      </c>
      <c r="J152" s="271">
        <v>43745</v>
      </c>
      <c r="K152" s="1"/>
    </row>
    <row r="153" spans="1:11" ht="15" customHeight="1" thickBot="1">
      <c r="A153" s="469"/>
      <c r="B153" s="135" t="s">
        <v>145</v>
      </c>
      <c r="C153" s="419"/>
      <c r="D153" s="479"/>
      <c r="E153" s="122">
        <v>0.072</v>
      </c>
      <c r="F153" s="95">
        <v>0.6</v>
      </c>
      <c r="G153" s="65">
        <f>E153*F153</f>
        <v>0.043199999999999995</v>
      </c>
      <c r="H153" s="96">
        <f>G153*20/100</f>
        <v>0.008639999999999998</v>
      </c>
      <c r="I153" s="246">
        <f>H153+G153</f>
        <v>0.05184</v>
      </c>
      <c r="J153" s="271">
        <v>43745</v>
      </c>
      <c r="K153" s="1"/>
    </row>
    <row r="154" spans="1:11" ht="29.25" customHeight="1" thickBot="1">
      <c r="A154" s="136">
        <v>47</v>
      </c>
      <c r="B154" s="133" t="s">
        <v>146</v>
      </c>
      <c r="C154" s="417" t="s">
        <v>67</v>
      </c>
      <c r="D154" s="417" t="s">
        <v>25</v>
      </c>
      <c r="E154" s="128"/>
      <c r="F154" s="137"/>
      <c r="G154" s="138"/>
      <c r="H154" s="138"/>
      <c r="I154" s="252"/>
      <c r="J154" s="271"/>
      <c r="K154" s="1"/>
    </row>
    <row r="155" spans="1:11" ht="37.5" customHeight="1" thickBot="1">
      <c r="A155" s="139"/>
      <c r="B155" s="134" t="s">
        <v>147</v>
      </c>
      <c r="C155" s="418"/>
      <c r="D155" s="418"/>
      <c r="E155" s="104">
        <v>0.072</v>
      </c>
      <c r="F155" s="93">
        <v>18</v>
      </c>
      <c r="G155" s="94">
        <f>F155*E155</f>
        <v>1.2959999999999998</v>
      </c>
      <c r="H155" s="94">
        <f>G155*20/100</f>
        <v>0.25919999999999993</v>
      </c>
      <c r="I155" s="70">
        <f>H155+G155</f>
        <v>1.5551999999999997</v>
      </c>
      <c r="J155" s="271">
        <v>43745</v>
      </c>
      <c r="K155" s="1"/>
    </row>
    <row r="156" spans="1:11" ht="40.5" customHeight="1" thickBot="1">
      <c r="A156" s="140"/>
      <c r="B156" s="141" t="s">
        <v>148</v>
      </c>
      <c r="C156" s="419"/>
      <c r="D156" s="419"/>
      <c r="E156" s="75">
        <v>0.072</v>
      </c>
      <c r="F156" s="95">
        <v>13.8</v>
      </c>
      <c r="G156" s="96">
        <f>E156*F156</f>
        <v>0.9935999999999999</v>
      </c>
      <c r="H156" s="96">
        <f>G156*20/100</f>
        <v>0.19872</v>
      </c>
      <c r="I156" s="246">
        <f>H156+G156</f>
        <v>1.19232</v>
      </c>
      <c r="J156" s="271">
        <v>43745</v>
      </c>
      <c r="K156" s="1"/>
    </row>
    <row r="157" spans="1:11" ht="32.25" customHeight="1" thickBot="1">
      <c r="A157" s="471">
        <v>48</v>
      </c>
      <c r="B157" s="133" t="s">
        <v>149</v>
      </c>
      <c r="C157" s="25"/>
      <c r="D157" s="417" t="s">
        <v>25</v>
      </c>
      <c r="E157" s="79"/>
      <c r="F157" s="90"/>
      <c r="G157" s="90"/>
      <c r="H157" s="91"/>
      <c r="I157" s="245"/>
      <c r="J157" s="271"/>
      <c r="K157" s="1"/>
    </row>
    <row r="158" spans="1:11" ht="27" customHeight="1" thickBot="1">
      <c r="A158" s="472"/>
      <c r="B158" s="134" t="s">
        <v>150</v>
      </c>
      <c r="C158" s="476" t="s">
        <v>151</v>
      </c>
      <c r="D158" s="418"/>
      <c r="E158" s="446">
        <v>0.072</v>
      </c>
      <c r="F158" s="93">
        <v>7.2</v>
      </c>
      <c r="G158" s="94">
        <f>F158*E158</f>
        <v>0.5184</v>
      </c>
      <c r="H158" s="94">
        <f>G158*20/100</f>
        <v>0.10367999999999998</v>
      </c>
      <c r="I158" s="70">
        <f>H158+G158</f>
        <v>0.62208</v>
      </c>
      <c r="J158" s="271">
        <v>43745</v>
      </c>
      <c r="K158" s="1"/>
    </row>
    <row r="159" spans="1:11" ht="27" customHeight="1" thickBot="1">
      <c r="A159" s="473"/>
      <c r="B159" s="141" t="s">
        <v>152</v>
      </c>
      <c r="C159" s="419"/>
      <c r="D159" s="419"/>
      <c r="E159" s="447"/>
      <c r="F159" s="95">
        <v>21</v>
      </c>
      <c r="G159" s="96">
        <f>F159*E158</f>
        <v>1.5119999999999998</v>
      </c>
      <c r="H159" s="96">
        <f>G159*20/100</f>
        <v>0.30239999999999995</v>
      </c>
      <c r="I159" s="246">
        <f>H159+G159</f>
        <v>1.8143999999999998</v>
      </c>
      <c r="J159" s="271">
        <v>43745</v>
      </c>
      <c r="K159" s="1"/>
    </row>
    <row r="160" spans="1:11" ht="26.25" customHeight="1" thickBot="1">
      <c r="A160" s="471">
        <v>49</v>
      </c>
      <c r="B160" s="133" t="s">
        <v>153</v>
      </c>
      <c r="C160" s="25"/>
      <c r="D160" s="417" t="s">
        <v>25</v>
      </c>
      <c r="E160" s="97"/>
      <c r="F160" s="90"/>
      <c r="G160" s="90"/>
      <c r="H160" s="91"/>
      <c r="I160" s="245"/>
      <c r="J160" s="271"/>
      <c r="K160" s="1"/>
    </row>
    <row r="161" spans="1:11" ht="17.25" customHeight="1" thickBot="1">
      <c r="A161" s="472"/>
      <c r="B161" s="142" t="s">
        <v>154</v>
      </c>
      <c r="C161" s="476" t="s">
        <v>155</v>
      </c>
      <c r="D161" s="426"/>
      <c r="E161" s="470">
        <v>0.072</v>
      </c>
      <c r="F161" s="93">
        <v>15</v>
      </c>
      <c r="G161" s="94">
        <f>F161*E161</f>
        <v>1.0799999999999998</v>
      </c>
      <c r="H161" s="94">
        <f>G161*20/100</f>
        <v>0.21599999999999997</v>
      </c>
      <c r="I161" s="70">
        <f>H161+G161</f>
        <v>1.2959999999999998</v>
      </c>
      <c r="J161" s="271">
        <v>43745</v>
      </c>
      <c r="K161" s="1"/>
    </row>
    <row r="162" spans="1:11" ht="29.25" customHeight="1" thickBot="1">
      <c r="A162" s="473"/>
      <c r="B162" s="141" t="s">
        <v>156</v>
      </c>
      <c r="C162" s="419"/>
      <c r="D162" s="427"/>
      <c r="E162" s="447"/>
      <c r="F162" s="95">
        <v>21</v>
      </c>
      <c r="G162" s="96">
        <f>F162*E161</f>
        <v>1.5119999999999998</v>
      </c>
      <c r="H162" s="96">
        <f>G162*20/100</f>
        <v>0.30239999999999995</v>
      </c>
      <c r="I162" s="246">
        <f>H162+G162</f>
        <v>1.8143999999999998</v>
      </c>
      <c r="J162" s="271">
        <v>43745</v>
      </c>
      <c r="K162" s="1"/>
    </row>
    <row r="163" spans="1:11" ht="25.5" customHeight="1">
      <c r="A163" s="467">
        <v>50</v>
      </c>
      <c r="B163" s="133" t="s">
        <v>157</v>
      </c>
      <c r="C163" s="25"/>
      <c r="D163" s="143"/>
      <c r="E163" s="97"/>
      <c r="F163" s="90"/>
      <c r="G163" s="90"/>
      <c r="H163" s="91"/>
      <c r="I163" s="245"/>
      <c r="J163" s="273"/>
      <c r="K163" s="1"/>
    </row>
    <row r="164" spans="1:11" ht="39" customHeight="1">
      <c r="A164" s="468"/>
      <c r="B164" s="134" t="s">
        <v>158</v>
      </c>
      <c r="C164" s="418" t="s">
        <v>159</v>
      </c>
      <c r="D164" s="468" t="s">
        <v>25</v>
      </c>
      <c r="E164" s="470">
        <v>0.072</v>
      </c>
      <c r="F164" s="93">
        <v>2.5</v>
      </c>
      <c r="G164" s="94">
        <f>F164*E164</f>
        <v>0.18</v>
      </c>
      <c r="H164" s="94">
        <f>G164*20/100</f>
        <v>0.036</v>
      </c>
      <c r="I164" s="70">
        <f>H164+G164+0.01</f>
        <v>0.226</v>
      </c>
      <c r="J164" s="270">
        <v>43745</v>
      </c>
      <c r="K164" s="1"/>
    </row>
    <row r="165" spans="1:11" ht="14.25" customHeight="1" thickBot="1">
      <c r="A165" s="469"/>
      <c r="B165" s="141" t="s">
        <v>160</v>
      </c>
      <c r="C165" s="419"/>
      <c r="D165" s="469"/>
      <c r="E165" s="447"/>
      <c r="F165" s="95">
        <v>7.6</v>
      </c>
      <c r="G165" s="96">
        <f>F165*E164</f>
        <v>0.5471999999999999</v>
      </c>
      <c r="H165" s="96">
        <f>G165*20/100</f>
        <v>0.10944</v>
      </c>
      <c r="I165" s="246">
        <f>H165+G165</f>
        <v>0.6566399999999999</v>
      </c>
      <c r="J165" s="272">
        <v>43745</v>
      </c>
      <c r="K165" s="1"/>
    </row>
    <row r="166" spans="1:11" ht="27" customHeight="1">
      <c r="A166" s="471">
        <v>51</v>
      </c>
      <c r="B166" s="133" t="s">
        <v>161</v>
      </c>
      <c r="C166" s="25"/>
      <c r="D166" s="417" t="s">
        <v>25</v>
      </c>
      <c r="E166" s="97"/>
      <c r="F166" s="90"/>
      <c r="G166" s="90"/>
      <c r="H166" s="91"/>
      <c r="I166" s="245"/>
      <c r="J166" s="273"/>
      <c r="K166" s="1"/>
    </row>
    <row r="167" spans="1:11" ht="26.25" customHeight="1">
      <c r="A167" s="472"/>
      <c r="B167" s="134" t="s">
        <v>162</v>
      </c>
      <c r="C167" s="418" t="s">
        <v>54</v>
      </c>
      <c r="D167" s="474"/>
      <c r="E167" s="470">
        <v>0.064</v>
      </c>
      <c r="F167" s="144">
        <v>3</v>
      </c>
      <c r="G167" s="94">
        <f>F167*E167</f>
        <v>0.192</v>
      </c>
      <c r="H167" s="94">
        <f>G167*20/100</f>
        <v>0.0384</v>
      </c>
      <c r="I167" s="70">
        <f>H167+G167-0.01</f>
        <v>0.22039999999999998</v>
      </c>
      <c r="J167" s="270">
        <v>43745</v>
      </c>
      <c r="K167" s="1"/>
    </row>
    <row r="168" spans="1:11" ht="15.75" customHeight="1">
      <c r="A168" s="472"/>
      <c r="B168" s="134" t="s">
        <v>163</v>
      </c>
      <c r="C168" s="418"/>
      <c r="D168" s="474"/>
      <c r="E168" s="446"/>
      <c r="F168" s="93">
        <v>1.2</v>
      </c>
      <c r="G168" s="94">
        <f>F168*E167</f>
        <v>0.0768</v>
      </c>
      <c r="H168" s="94">
        <f>G168*20/100</f>
        <v>0.015359999999999999</v>
      </c>
      <c r="I168" s="70">
        <f>H168+G168</f>
        <v>0.09215999999999999</v>
      </c>
      <c r="J168" s="270">
        <v>43745</v>
      </c>
      <c r="K168" s="1"/>
    </row>
    <row r="169" spans="1:11" ht="15" thickBot="1">
      <c r="A169" s="473"/>
      <c r="B169" s="141" t="s">
        <v>164</v>
      </c>
      <c r="C169" s="419"/>
      <c r="D169" s="475"/>
      <c r="E169" s="447"/>
      <c r="F169" s="145">
        <v>4</v>
      </c>
      <c r="G169" s="96">
        <f>F169*E167</f>
        <v>0.256</v>
      </c>
      <c r="H169" s="96">
        <f>G169*20/100</f>
        <v>0.0512</v>
      </c>
      <c r="I169" s="246">
        <f>H169+G169</f>
        <v>0.30720000000000003</v>
      </c>
      <c r="J169" s="272">
        <v>43745</v>
      </c>
      <c r="K169" s="1"/>
    </row>
    <row r="170" spans="1:11" ht="39.75" thickBot="1">
      <c r="A170" s="21">
        <v>52</v>
      </c>
      <c r="B170" s="131" t="s">
        <v>165</v>
      </c>
      <c r="C170" s="22" t="s">
        <v>166</v>
      </c>
      <c r="D170" s="146" t="s">
        <v>25</v>
      </c>
      <c r="E170" s="122">
        <v>0.072</v>
      </c>
      <c r="F170" s="64">
        <v>112.8</v>
      </c>
      <c r="G170" s="65">
        <f>F170*E170</f>
        <v>8.121599999999999</v>
      </c>
      <c r="H170" s="65">
        <f>G170*20/100</f>
        <v>1.62432</v>
      </c>
      <c r="I170" s="239">
        <f>H170+G170</f>
        <v>9.745919999999998</v>
      </c>
      <c r="J170" s="271">
        <v>43745</v>
      </c>
      <c r="K170" s="1"/>
    </row>
    <row r="171" spans="1:11" ht="40.5" customHeight="1" thickBot="1">
      <c r="A171" s="21">
        <v>53</v>
      </c>
      <c r="B171" s="131" t="s">
        <v>167</v>
      </c>
      <c r="C171" s="22" t="s">
        <v>168</v>
      </c>
      <c r="D171" s="146" t="s">
        <v>169</v>
      </c>
      <c r="E171" s="147">
        <v>0.072</v>
      </c>
      <c r="F171" s="148">
        <v>19.8</v>
      </c>
      <c r="G171" s="149">
        <v>1.7</v>
      </c>
      <c r="H171" s="127">
        <f>G171*20/100</f>
        <v>0.34</v>
      </c>
      <c r="I171" s="250">
        <f>H171+G171+0.01</f>
        <v>2.05</v>
      </c>
      <c r="J171" s="271">
        <v>43745</v>
      </c>
      <c r="K171" s="1"/>
    </row>
    <row r="172" spans="1:11" ht="32.25" customHeight="1" thickBot="1">
      <c r="A172" s="150">
        <v>54</v>
      </c>
      <c r="B172" s="151" t="s">
        <v>170</v>
      </c>
      <c r="C172" s="151" t="s">
        <v>171</v>
      </c>
      <c r="D172" s="417" t="s">
        <v>25</v>
      </c>
      <c r="E172" s="152">
        <v>0.072</v>
      </c>
      <c r="F172" s="147">
        <v>150</v>
      </c>
      <c r="G172" s="149">
        <v>4.23</v>
      </c>
      <c r="H172" s="127">
        <f>G172*20/100</f>
        <v>0.8460000000000001</v>
      </c>
      <c r="I172" s="250">
        <v>5.07</v>
      </c>
      <c r="J172" s="271">
        <v>43745</v>
      </c>
      <c r="K172" s="1"/>
    </row>
    <row r="173" spans="1:11" ht="27" thickBot="1">
      <c r="A173" s="150">
        <v>55</v>
      </c>
      <c r="B173" s="151" t="s">
        <v>172</v>
      </c>
      <c r="C173" s="151" t="s">
        <v>171</v>
      </c>
      <c r="D173" s="463"/>
      <c r="E173" s="152">
        <v>0.072</v>
      </c>
      <c r="F173" s="147">
        <v>134</v>
      </c>
      <c r="G173" s="127">
        <v>4.14</v>
      </c>
      <c r="H173" s="127">
        <f>G173*20/100</f>
        <v>0.828</v>
      </c>
      <c r="I173" s="250">
        <f>H173+G173</f>
        <v>4.968</v>
      </c>
      <c r="J173" s="271">
        <v>43745</v>
      </c>
      <c r="K173" s="1"/>
    </row>
    <row r="174" spans="1:11" ht="39.75" thickBot="1">
      <c r="A174" s="153">
        <v>56</v>
      </c>
      <c r="B174" s="154" t="s">
        <v>173</v>
      </c>
      <c r="C174" s="75" t="s">
        <v>168</v>
      </c>
      <c r="D174" s="9" t="s">
        <v>25</v>
      </c>
      <c r="E174" s="152">
        <v>0.072</v>
      </c>
      <c r="F174" s="56">
        <v>4.8</v>
      </c>
      <c r="G174" s="155">
        <f>F174*E174</f>
        <v>0.34559999999999996</v>
      </c>
      <c r="H174" s="155">
        <f>G174*20/100</f>
        <v>0.06911999999999999</v>
      </c>
      <c r="I174" s="253">
        <f>H174+G174+0.01</f>
        <v>0.42472</v>
      </c>
      <c r="J174" s="271">
        <v>43745</v>
      </c>
      <c r="K174" s="1"/>
    </row>
    <row r="175" spans="1:11" ht="27.75" customHeight="1" thickBot="1">
      <c r="A175" s="464">
        <v>57</v>
      </c>
      <c r="B175" s="156" t="s">
        <v>174</v>
      </c>
      <c r="C175" s="445" t="s">
        <v>175</v>
      </c>
      <c r="D175" s="418" t="s">
        <v>25</v>
      </c>
      <c r="E175" s="445">
        <v>0.072</v>
      </c>
      <c r="F175" s="157"/>
      <c r="G175" s="158"/>
      <c r="H175" s="158"/>
      <c r="I175" s="68"/>
      <c r="J175" s="271"/>
      <c r="K175" s="1"/>
    </row>
    <row r="176" spans="1:11" ht="29.25" customHeight="1" hidden="1">
      <c r="A176" s="465"/>
      <c r="B176" s="142" t="s">
        <v>176</v>
      </c>
      <c r="C176" s="446"/>
      <c r="D176" s="418"/>
      <c r="E176" s="446"/>
      <c r="F176" s="104">
        <v>0.6</v>
      </c>
      <c r="G176" s="94">
        <f>F176*E175</f>
        <v>0.043199999999999995</v>
      </c>
      <c r="H176" s="94">
        <f>G176*20/100</f>
        <v>0.008639999999999998</v>
      </c>
      <c r="I176" s="70">
        <f>H176+G176</f>
        <v>0.05184</v>
      </c>
      <c r="J176" s="271">
        <v>43745</v>
      </c>
      <c r="K176" s="1"/>
    </row>
    <row r="177" spans="1:11" ht="14.25" customHeight="1" thickBot="1">
      <c r="A177" s="465"/>
      <c r="B177" s="142" t="s">
        <v>177</v>
      </c>
      <c r="C177" s="446"/>
      <c r="D177" s="418"/>
      <c r="E177" s="446"/>
      <c r="F177" s="104">
        <v>1.2</v>
      </c>
      <c r="G177" s="94">
        <f>F177*E175</f>
        <v>0.08639999999999999</v>
      </c>
      <c r="H177" s="94">
        <f>G177*20/100</f>
        <v>0.017279999999999997</v>
      </c>
      <c r="I177" s="70">
        <f>H177+G177</f>
        <v>0.10368</v>
      </c>
      <c r="J177" s="271">
        <v>43745</v>
      </c>
      <c r="K177" s="1"/>
    </row>
    <row r="178" spans="1:11" ht="13.5" customHeight="1" thickBot="1">
      <c r="A178" s="465"/>
      <c r="B178" s="142" t="s">
        <v>178</v>
      </c>
      <c r="C178" s="446"/>
      <c r="D178" s="418"/>
      <c r="E178" s="446"/>
      <c r="F178" s="159">
        <v>4.2</v>
      </c>
      <c r="G178" s="124">
        <f>F178*E175</f>
        <v>0.3024</v>
      </c>
      <c r="H178" s="124">
        <f>G178*20/100</f>
        <v>0.06048</v>
      </c>
      <c r="I178" s="249">
        <f>H178+G178</f>
        <v>0.36288</v>
      </c>
      <c r="J178" s="271">
        <v>43745</v>
      </c>
      <c r="K178" s="1"/>
    </row>
    <row r="179" spans="1:11" ht="15" customHeight="1" thickBot="1">
      <c r="A179" s="466"/>
      <c r="B179" s="154" t="s">
        <v>179</v>
      </c>
      <c r="C179" s="447"/>
      <c r="D179" s="419"/>
      <c r="E179" s="447"/>
      <c r="F179" s="75">
        <v>2.4</v>
      </c>
      <c r="G179" s="77">
        <f>F179*E175</f>
        <v>0.17279999999999998</v>
      </c>
      <c r="H179" s="77">
        <f>G179*20/100</f>
        <v>0.034559999999999994</v>
      </c>
      <c r="I179" s="240">
        <f>H179+G179</f>
        <v>0.20736</v>
      </c>
      <c r="J179" s="271">
        <v>43745</v>
      </c>
      <c r="K179" s="1"/>
    </row>
    <row r="180" spans="1:11" ht="12" customHeight="1" thickBot="1">
      <c r="A180" s="160">
        <v>58</v>
      </c>
      <c r="B180" s="161" t="s">
        <v>180</v>
      </c>
      <c r="C180" s="162" t="s">
        <v>181</v>
      </c>
      <c r="D180" s="12" t="s">
        <v>52</v>
      </c>
      <c r="E180" s="107">
        <v>0.072</v>
      </c>
      <c r="F180" s="162">
        <v>45</v>
      </c>
      <c r="G180" s="163">
        <f>F180*E180</f>
        <v>3.2399999999999998</v>
      </c>
      <c r="H180" s="163">
        <f>G180*20/100</f>
        <v>0.648</v>
      </c>
      <c r="I180" s="254">
        <f>H180+G180</f>
        <v>3.888</v>
      </c>
      <c r="J180" s="271">
        <v>43745</v>
      </c>
      <c r="K180" s="1"/>
    </row>
    <row r="181" spans="1:11" ht="38.25" customHeight="1" thickBot="1">
      <c r="A181" s="435">
        <v>59</v>
      </c>
      <c r="B181" s="133" t="s">
        <v>182</v>
      </c>
      <c r="C181" s="438" t="s">
        <v>183</v>
      </c>
      <c r="D181" s="438" t="s">
        <v>25</v>
      </c>
      <c r="E181" s="438">
        <v>0.072</v>
      </c>
      <c r="F181" s="133"/>
      <c r="G181" s="164"/>
      <c r="H181" s="164"/>
      <c r="I181" s="255"/>
      <c r="J181" s="271"/>
      <c r="K181" s="1"/>
    </row>
    <row r="182" spans="1:11" ht="17.25" customHeight="1" thickBot="1">
      <c r="A182" s="436"/>
      <c r="B182" s="134" t="s">
        <v>184</v>
      </c>
      <c r="C182" s="439"/>
      <c r="D182" s="439"/>
      <c r="E182" s="439"/>
      <c r="F182" s="134">
        <v>40</v>
      </c>
      <c r="G182" s="165">
        <f>F182*E181</f>
        <v>2.88</v>
      </c>
      <c r="H182" s="165">
        <f>G182*20/100</f>
        <v>0.576</v>
      </c>
      <c r="I182" s="256">
        <f>H182+G182</f>
        <v>3.456</v>
      </c>
      <c r="J182" s="271">
        <v>43745</v>
      </c>
      <c r="K182" s="1"/>
    </row>
    <row r="183" spans="1:11" ht="25.5" customHeight="1" thickBot="1">
      <c r="A183" s="436"/>
      <c r="B183" s="134" t="s">
        <v>325</v>
      </c>
      <c r="C183" s="439"/>
      <c r="D183" s="439"/>
      <c r="E183" s="439"/>
      <c r="F183" s="134">
        <v>2</v>
      </c>
      <c r="G183" s="165">
        <f>F183*E181</f>
        <v>0.144</v>
      </c>
      <c r="H183" s="165">
        <f aca="true" t="shared" si="6" ref="H183:H246">G183*20/100</f>
        <v>0.0288</v>
      </c>
      <c r="I183" s="256">
        <f aca="true" t="shared" si="7" ref="I183:I245">H183+G183</f>
        <v>0.17279999999999998</v>
      </c>
      <c r="J183" s="271">
        <v>43745</v>
      </c>
      <c r="K183" s="1"/>
    </row>
    <row r="184" spans="1:11" ht="18.75" customHeight="1" thickBot="1">
      <c r="A184" s="436"/>
      <c r="B184" s="134" t="s">
        <v>185</v>
      </c>
      <c r="C184" s="439"/>
      <c r="D184" s="439"/>
      <c r="E184" s="439"/>
      <c r="F184" s="134">
        <v>33.5</v>
      </c>
      <c r="G184" s="165">
        <f>F184*E181</f>
        <v>2.412</v>
      </c>
      <c r="H184" s="165">
        <f t="shared" si="6"/>
        <v>0.48239999999999994</v>
      </c>
      <c r="I184" s="256">
        <f t="shared" si="7"/>
        <v>2.8944</v>
      </c>
      <c r="J184" s="271">
        <v>43745</v>
      </c>
      <c r="K184" s="1"/>
    </row>
    <row r="185" spans="1:11" ht="17.25" customHeight="1" thickBot="1">
      <c r="A185" s="437"/>
      <c r="B185" s="141" t="s">
        <v>186</v>
      </c>
      <c r="C185" s="440"/>
      <c r="D185" s="440"/>
      <c r="E185" s="440"/>
      <c r="F185" s="141">
        <v>0.7</v>
      </c>
      <c r="G185" s="166">
        <f>F185*E181</f>
        <v>0.05039999999999999</v>
      </c>
      <c r="H185" s="166">
        <f t="shared" si="6"/>
        <v>0.010079999999999999</v>
      </c>
      <c r="I185" s="257">
        <f t="shared" si="7"/>
        <v>0.06047999999999999</v>
      </c>
      <c r="J185" s="271">
        <v>43745</v>
      </c>
      <c r="K185" s="1"/>
    </row>
    <row r="186" spans="1:11" ht="24.75" customHeight="1" thickBot="1">
      <c r="A186" s="435">
        <v>60</v>
      </c>
      <c r="B186" s="133" t="s">
        <v>187</v>
      </c>
      <c r="C186" s="438" t="s">
        <v>64</v>
      </c>
      <c r="D186" s="438" t="s">
        <v>25</v>
      </c>
      <c r="E186" s="438">
        <v>0.072</v>
      </c>
      <c r="F186" s="133"/>
      <c r="G186" s="167"/>
      <c r="H186" s="164"/>
      <c r="I186" s="258"/>
      <c r="J186" s="271"/>
      <c r="K186" s="1"/>
    </row>
    <row r="187" spans="1:11" ht="15.75" customHeight="1" thickBot="1">
      <c r="A187" s="436"/>
      <c r="B187" s="134" t="s">
        <v>184</v>
      </c>
      <c r="C187" s="439"/>
      <c r="D187" s="439"/>
      <c r="E187" s="439"/>
      <c r="F187" s="134">
        <v>46.8</v>
      </c>
      <c r="G187" s="165">
        <f>F187*E186</f>
        <v>3.3695999999999997</v>
      </c>
      <c r="H187" s="165">
        <f t="shared" si="6"/>
        <v>0.67392</v>
      </c>
      <c r="I187" s="256">
        <f>H187+G187-0.01</f>
        <v>4.03352</v>
      </c>
      <c r="J187" s="271">
        <v>43745</v>
      </c>
      <c r="K187" s="1"/>
    </row>
    <row r="188" spans="1:11" ht="26.25" customHeight="1" thickBot="1">
      <c r="A188" s="436"/>
      <c r="B188" s="134" t="s">
        <v>325</v>
      </c>
      <c r="C188" s="439"/>
      <c r="D188" s="439"/>
      <c r="E188" s="439"/>
      <c r="F188" s="134">
        <v>2</v>
      </c>
      <c r="G188" s="165">
        <f>F188*E186</f>
        <v>0.144</v>
      </c>
      <c r="H188" s="165">
        <f t="shared" si="6"/>
        <v>0.0288</v>
      </c>
      <c r="I188" s="256">
        <f t="shared" si="7"/>
        <v>0.17279999999999998</v>
      </c>
      <c r="J188" s="271">
        <v>43745</v>
      </c>
      <c r="K188" s="1"/>
    </row>
    <row r="189" spans="1:11" ht="16.5" customHeight="1" thickBot="1">
      <c r="A189" s="436"/>
      <c r="B189" s="134" t="s">
        <v>185</v>
      </c>
      <c r="C189" s="439"/>
      <c r="D189" s="439"/>
      <c r="E189" s="439"/>
      <c r="F189" s="134">
        <v>40.3</v>
      </c>
      <c r="G189" s="165">
        <f>F189*E186</f>
        <v>2.9015999999999997</v>
      </c>
      <c r="H189" s="165">
        <f t="shared" si="6"/>
        <v>0.58032</v>
      </c>
      <c r="I189" s="256">
        <f>H189+G189+0.01</f>
        <v>3.4919199999999995</v>
      </c>
      <c r="J189" s="271">
        <v>43745</v>
      </c>
      <c r="K189" s="1"/>
    </row>
    <row r="190" spans="1:11" ht="25.5" customHeight="1" thickBot="1">
      <c r="A190" s="437"/>
      <c r="B190" s="141" t="s">
        <v>189</v>
      </c>
      <c r="C190" s="440"/>
      <c r="D190" s="440"/>
      <c r="E190" s="440"/>
      <c r="F190" s="141">
        <v>0.7</v>
      </c>
      <c r="G190" s="166">
        <f>F190*E186</f>
        <v>0.05039999999999999</v>
      </c>
      <c r="H190" s="166">
        <f t="shared" si="6"/>
        <v>0.010079999999999999</v>
      </c>
      <c r="I190" s="257">
        <f t="shared" si="7"/>
        <v>0.06047999999999999</v>
      </c>
      <c r="J190" s="271">
        <v>43745</v>
      </c>
      <c r="K190" s="1"/>
    </row>
    <row r="191" spans="1:11" ht="33.75" customHeight="1" thickBot="1">
      <c r="A191" s="168">
        <v>61</v>
      </c>
      <c r="B191" s="169" t="s">
        <v>190</v>
      </c>
      <c r="C191" s="170" t="s">
        <v>191</v>
      </c>
      <c r="D191" s="460" t="s">
        <v>25</v>
      </c>
      <c r="E191" s="171">
        <v>0.072</v>
      </c>
      <c r="F191" s="169">
        <v>30</v>
      </c>
      <c r="G191" s="172">
        <f>F191*E191</f>
        <v>2.1599999999999997</v>
      </c>
      <c r="H191" s="172">
        <f t="shared" si="6"/>
        <v>0.43199999999999994</v>
      </c>
      <c r="I191" s="259">
        <f t="shared" si="7"/>
        <v>2.5919999999999996</v>
      </c>
      <c r="J191" s="271">
        <v>43745</v>
      </c>
      <c r="K191" s="1"/>
    </row>
    <row r="192" spans="1:11" ht="34.5" customHeight="1" thickBot="1">
      <c r="A192" s="168">
        <v>62</v>
      </c>
      <c r="B192" s="169" t="s">
        <v>192</v>
      </c>
      <c r="C192" s="170" t="s">
        <v>191</v>
      </c>
      <c r="D192" s="461"/>
      <c r="E192" s="171">
        <v>0.072</v>
      </c>
      <c r="F192" s="169">
        <v>25</v>
      </c>
      <c r="G192" s="172">
        <f>F192*E192</f>
        <v>1.7999999999999998</v>
      </c>
      <c r="H192" s="172">
        <f t="shared" si="6"/>
        <v>0.36</v>
      </c>
      <c r="I192" s="259">
        <f>H192+G192</f>
        <v>2.1599999999999997</v>
      </c>
      <c r="J192" s="271">
        <v>43745</v>
      </c>
      <c r="K192" s="1"/>
    </row>
    <row r="193" spans="1:11" ht="40.5" thickBot="1">
      <c r="A193" s="168">
        <v>63</v>
      </c>
      <c r="B193" s="169" t="s">
        <v>193</v>
      </c>
      <c r="C193" s="170" t="s">
        <v>194</v>
      </c>
      <c r="D193" s="461"/>
      <c r="E193" s="171">
        <v>0.072</v>
      </c>
      <c r="F193" s="169">
        <v>12</v>
      </c>
      <c r="G193" s="172">
        <f>F193*E193</f>
        <v>0.8639999999999999</v>
      </c>
      <c r="H193" s="172">
        <f t="shared" si="6"/>
        <v>0.17279999999999998</v>
      </c>
      <c r="I193" s="259">
        <f t="shared" si="7"/>
        <v>1.0368</v>
      </c>
      <c r="J193" s="271">
        <v>43745</v>
      </c>
      <c r="K193" s="1"/>
    </row>
    <row r="194" spans="1:11" ht="24" customHeight="1" thickBot="1">
      <c r="A194" s="168">
        <v>64</v>
      </c>
      <c r="B194" s="169" t="s">
        <v>195</v>
      </c>
      <c r="C194" s="170" t="s">
        <v>196</v>
      </c>
      <c r="D194" s="461"/>
      <c r="E194" s="171">
        <v>0.072</v>
      </c>
      <c r="F194" s="169">
        <v>12</v>
      </c>
      <c r="G194" s="172">
        <f>F194*E194</f>
        <v>0.8639999999999999</v>
      </c>
      <c r="H194" s="172">
        <f t="shared" si="6"/>
        <v>0.17279999999999998</v>
      </c>
      <c r="I194" s="259">
        <f t="shared" si="7"/>
        <v>1.0368</v>
      </c>
      <c r="J194" s="271">
        <v>43745</v>
      </c>
      <c r="K194" s="1"/>
    </row>
    <row r="195" spans="1:11" ht="30" customHeight="1" thickBot="1">
      <c r="A195" s="168">
        <v>65</v>
      </c>
      <c r="B195" s="169" t="s">
        <v>197</v>
      </c>
      <c r="C195" s="170" t="s">
        <v>196</v>
      </c>
      <c r="D195" s="462"/>
      <c r="E195" s="171">
        <v>0.072</v>
      </c>
      <c r="F195" s="169">
        <v>8.4</v>
      </c>
      <c r="G195" s="172">
        <f>F195*E195</f>
        <v>0.6048</v>
      </c>
      <c r="H195" s="172">
        <f t="shared" si="6"/>
        <v>0.12096</v>
      </c>
      <c r="I195" s="259">
        <f>H195+G195+0.01</f>
        <v>0.73576</v>
      </c>
      <c r="J195" s="271">
        <v>43745</v>
      </c>
      <c r="K195" s="1"/>
    </row>
    <row r="196" spans="1:11" ht="27" thickBot="1">
      <c r="A196" s="435">
        <v>66</v>
      </c>
      <c r="B196" s="133" t="s">
        <v>198</v>
      </c>
      <c r="C196" s="442" t="s">
        <v>183</v>
      </c>
      <c r="D196" s="438" t="s">
        <v>25</v>
      </c>
      <c r="E196" s="438">
        <v>0.072</v>
      </c>
      <c r="F196" s="133"/>
      <c r="G196" s="167"/>
      <c r="H196" s="164"/>
      <c r="I196" s="258"/>
      <c r="J196" s="271"/>
      <c r="K196" s="1"/>
    </row>
    <row r="197" spans="1:11" ht="15.75" customHeight="1" thickBot="1">
      <c r="A197" s="436"/>
      <c r="B197" s="134" t="s">
        <v>184</v>
      </c>
      <c r="C197" s="443"/>
      <c r="D197" s="439"/>
      <c r="E197" s="439"/>
      <c r="F197" s="134">
        <v>43.8</v>
      </c>
      <c r="G197" s="165">
        <f>F197*E196</f>
        <v>3.1535999999999995</v>
      </c>
      <c r="H197" s="165">
        <f t="shared" si="6"/>
        <v>0.6307199999999998</v>
      </c>
      <c r="I197" s="256">
        <f t="shared" si="7"/>
        <v>3.7843199999999992</v>
      </c>
      <c r="J197" s="271">
        <v>43745</v>
      </c>
      <c r="K197" s="1"/>
    </row>
    <row r="198" spans="1:11" ht="27" thickBot="1">
      <c r="A198" s="436"/>
      <c r="B198" s="134" t="s">
        <v>188</v>
      </c>
      <c r="C198" s="443"/>
      <c r="D198" s="439"/>
      <c r="E198" s="439"/>
      <c r="F198" s="134">
        <v>2</v>
      </c>
      <c r="G198" s="165">
        <f>F198*E196</f>
        <v>0.144</v>
      </c>
      <c r="H198" s="165">
        <f t="shared" si="6"/>
        <v>0.0288</v>
      </c>
      <c r="I198" s="256">
        <f t="shared" si="7"/>
        <v>0.17279999999999998</v>
      </c>
      <c r="J198" s="271">
        <v>43745</v>
      </c>
      <c r="K198" s="1"/>
    </row>
    <row r="199" spans="1:11" ht="15" thickBot="1">
      <c r="A199" s="436"/>
      <c r="B199" s="134" t="s">
        <v>185</v>
      </c>
      <c r="C199" s="443"/>
      <c r="D199" s="439"/>
      <c r="E199" s="439"/>
      <c r="F199" s="134">
        <v>37.3</v>
      </c>
      <c r="G199" s="165">
        <f>F199*E196</f>
        <v>2.6855999999999995</v>
      </c>
      <c r="H199" s="165">
        <f t="shared" si="6"/>
        <v>0.5371199999999999</v>
      </c>
      <c r="I199" s="256">
        <f>H199+G199-0.01</f>
        <v>3.2127199999999996</v>
      </c>
      <c r="J199" s="271">
        <v>43745</v>
      </c>
      <c r="K199" s="1"/>
    </row>
    <row r="200" spans="1:11" ht="27" thickBot="1">
      <c r="A200" s="437"/>
      <c r="B200" s="141" t="s">
        <v>189</v>
      </c>
      <c r="C200" s="444"/>
      <c r="D200" s="440"/>
      <c r="E200" s="440"/>
      <c r="F200" s="141">
        <v>0.7</v>
      </c>
      <c r="G200" s="166">
        <f>F200*E196</f>
        <v>0.05039999999999999</v>
      </c>
      <c r="H200" s="166">
        <f t="shared" si="6"/>
        <v>0.010079999999999999</v>
      </c>
      <c r="I200" s="257">
        <f t="shared" si="7"/>
        <v>0.06047999999999999</v>
      </c>
      <c r="J200" s="271">
        <v>43745</v>
      </c>
      <c r="K200" s="1"/>
    </row>
    <row r="201" spans="1:11" ht="27.75" customHeight="1" thickBot="1">
      <c r="A201" s="168">
        <v>67</v>
      </c>
      <c r="B201" s="169" t="s">
        <v>199</v>
      </c>
      <c r="C201" s="169" t="s">
        <v>54</v>
      </c>
      <c r="D201" s="417" t="s">
        <v>25</v>
      </c>
      <c r="E201" s="67">
        <v>0.072</v>
      </c>
      <c r="F201" s="169">
        <v>12</v>
      </c>
      <c r="G201" s="172">
        <f>F201*E201</f>
        <v>0.8639999999999999</v>
      </c>
      <c r="H201" s="172">
        <f t="shared" si="6"/>
        <v>0.17279999999999998</v>
      </c>
      <c r="I201" s="259">
        <f t="shared" si="7"/>
        <v>1.0368</v>
      </c>
      <c r="J201" s="271">
        <v>43745</v>
      </c>
      <c r="K201" s="1"/>
    </row>
    <row r="202" spans="1:11" ht="15.75" customHeight="1" thickBot="1">
      <c r="A202" s="435">
        <v>68</v>
      </c>
      <c r="B202" s="133" t="s">
        <v>200</v>
      </c>
      <c r="C202" s="454" t="s">
        <v>194</v>
      </c>
      <c r="D202" s="418"/>
      <c r="E202" s="448">
        <v>0.072</v>
      </c>
      <c r="F202" s="133"/>
      <c r="G202" s="167"/>
      <c r="H202" s="167"/>
      <c r="I202" s="258"/>
      <c r="J202" s="271">
        <v>43745</v>
      </c>
      <c r="K202" s="1"/>
    </row>
    <row r="203" spans="1:11" ht="15" customHeight="1" thickBot="1">
      <c r="A203" s="436"/>
      <c r="B203" s="134" t="s">
        <v>184</v>
      </c>
      <c r="C203" s="455"/>
      <c r="D203" s="418"/>
      <c r="E203" s="449"/>
      <c r="F203" s="134">
        <v>10.2</v>
      </c>
      <c r="G203" s="165">
        <f>F203*E202</f>
        <v>0.7343999999999999</v>
      </c>
      <c r="H203" s="165">
        <f t="shared" si="6"/>
        <v>0.14687999999999998</v>
      </c>
      <c r="I203" s="256">
        <f t="shared" si="7"/>
        <v>0.88128</v>
      </c>
      <c r="J203" s="271">
        <v>43745</v>
      </c>
      <c r="K203" s="1"/>
    </row>
    <row r="204" spans="1:11" ht="27" thickBot="1">
      <c r="A204" s="437"/>
      <c r="B204" s="141" t="s">
        <v>188</v>
      </c>
      <c r="C204" s="456"/>
      <c r="D204" s="419"/>
      <c r="E204" s="450"/>
      <c r="F204" s="141">
        <v>2</v>
      </c>
      <c r="G204" s="166">
        <f>F204*E202</f>
        <v>0.144</v>
      </c>
      <c r="H204" s="166">
        <f t="shared" si="6"/>
        <v>0.0288</v>
      </c>
      <c r="I204" s="257">
        <f t="shared" si="7"/>
        <v>0.17279999999999998</v>
      </c>
      <c r="J204" s="271">
        <v>43745</v>
      </c>
      <c r="K204" s="1"/>
    </row>
    <row r="205" spans="1:11" ht="40.5" thickBot="1">
      <c r="A205" s="435">
        <v>69</v>
      </c>
      <c r="B205" s="133" t="s">
        <v>201</v>
      </c>
      <c r="C205" s="457" t="s">
        <v>175</v>
      </c>
      <c r="D205" s="417" t="s">
        <v>25</v>
      </c>
      <c r="E205" s="448">
        <v>0.072</v>
      </c>
      <c r="F205" s="133"/>
      <c r="G205" s="167"/>
      <c r="H205" s="167"/>
      <c r="I205" s="258"/>
      <c r="J205" s="271"/>
      <c r="K205" s="1"/>
    </row>
    <row r="206" spans="1:11" ht="26.25" customHeight="1" thickBot="1">
      <c r="A206" s="436"/>
      <c r="B206" s="134" t="s">
        <v>202</v>
      </c>
      <c r="C206" s="458"/>
      <c r="D206" s="426"/>
      <c r="E206" s="449"/>
      <c r="F206" s="134">
        <v>0.4</v>
      </c>
      <c r="G206" s="165">
        <f>F206*E205</f>
        <v>0.0288</v>
      </c>
      <c r="H206" s="165">
        <f t="shared" si="6"/>
        <v>0.0057599999999999995</v>
      </c>
      <c r="I206" s="256">
        <f>H206+G206-0.01</f>
        <v>0.02456</v>
      </c>
      <c r="J206" s="271">
        <v>43745</v>
      </c>
      <c r="K206" s="1"/>
    </row>
    <row r="207" spans="1:11" ht="15" thickBot="1">
      <c r="A207" s="436"/>
      <c r="B207" s="134" t="s">
        <v>203</v>
      </c>
      <c r="C207" s="458"/>
      <c r="D207" s="426"/>
      <c r="E207" s="449"/>
      <c r="F207" s="134">
        <v>0.8</v>
      </c>
      <c r="G207" s="165">
        <f>F207*E205</f>
        <v>0.0576</v>
      </c>
      <c r="H207" s="165">
        <f t="shared" si="6"/>
        <v>0.011519999999999999</v>
      </c>
      <c r="I207" s="256">
        <f t="shared" si="7"/>
        <v>0.06912</v>
      </c>
      <c r="J207" s="271">
        <v>43745</v>
      </c>
      <c r="K207" s="1"/>
    </row>
    <row r="208" spans="1:11" ht="15" thickBot="1">
      <c r="A208" s="436"/>
      <c r="B208" s="134" t="s">
        <v>204</v>
      </c>
      <c r="C208" s="459"/>
      <c r="D208" s="426"/>
      <c r="E208" s="449"/>
      <c r="F208" s="134">
        <v>1.8</v>
      </c>
      <c r="G208" s="165">
        <f>F208*E205</f>
        <v>0.1296</v>
      </c>
      <c r="H208" s="165">
        <f t="shared" si="6"/>
        <v>0.025919999999999995</v>
      </c>
      <c r="I208" s="256">
        <f>H208+G208-0.01</f>
        <v>0.14551999999999998</v>
      </c>
      <c r="J208" s="271">
        <v>43745</v>
      </c>
      <c r="K208" s="1"/>
    </row>
    <row r="209" spans="1:11" ht="15" thickBot="1">
      <c r="A209" s="437"/>
      <c r="B209" s="141" t="s">
        <v>205</v>
      </c>
      <c r="C209" s="141" t="s">
        <v>67</v>
      </c>
      <c r="D209" s="427"/>
      <c r="E209" s="450"/>
      <c r="F209" s="141">
        <v>0.6</v>
      </c>
      <c r="G209" s="166">
        <f>F209*E205</f>
        <v>0.043199999999999995</v>
      </c>
      <c r="H209" s="166">
        <f t="shared" si="6"/>
        <v>0.008639999999999998</v>
      </c>
      <c r="I209" s="257">
        <f t="shared" si="7"/>
        <v>0.05184</v>
      </c>
      <c r="J209" s="271">
        <v>43745</v>
      </c>
      <c r="K209" s="1"/>
    </row>
    <row r="210" spans="1:11" ht="39.75" thickBot="1">
      <c r="A210" s="168">
        <v>70</v>
      </c>
      <c r="B210" s="169" t="s">
        <v>206</v>
      </c>
      <c r="C210" s="169" t="s">
        <v>207</v>
      </c>
      <c r="D210" s="22" t="s">
        <v>25</v>
      </c>
      <c r="E210" s="67">
        <v>0.072</v>
      </c>
      <c r="F210" s="169">
        <v>6</v>
      </c>
      <c r="G210" s="172">
        <f>F210*E210</f>
        <v>0.43199999999999994</v>
      </c>
      <c r="H210" s="172">
        <f t="shared" si="6"/>
        <v>0.08639999999999999</v>
      </c>
      <c r="I210" s="259">
        <f t="shared" si="7"/>
        <v>0.5184</v>
      </c>
      <c r="J210" s="271">
        <v>43745</v>
      </c>
      <c r="K210" s="1"/>
    </row>
    <row r="211" spans="1:11" ht="15" thickBot="1">
      <c r="A211" s="435">
        <v>71</v>
      </c>
      <c r="B211" s="133" t="s">
        <v>208</v>
      </c>
      <c r="C211" s="442" t="s">
        <v>54</v>
      </c>
      <c r="D211" s="417" t="s">
        <v>25</v>
      </c>
      <c r="E211" s="438">
        <v>0.072</v>
      </c>
      <c r="F211" s="133"/>
      <c r="G211" s="167"/>
      <c r="H211" s="164"/>
      <c r="I211" s="258"/>
      <c r="J211" s="271">
        <v>43745</v>
      </c>
      <c r="K211" s="1"/>
    </row>
    <row r="212" spans="1:11" ht="15" customHeight="1" thickBot="1">
      <c r="A212" s="436"/>
      <c r="B212" s="134" t="s">
        <v>209</v>
      </c>
      <c r="C212" s="443"/>
      <c r="D212" s="426"/>
      <c r="E212" s="439"/>
      <c r="F212" s="134">
        <v>6.6</v>
      </c>
      <c r="G212" s="165">
        <f>F212*E211</f>
        <v>0.47519999999999996</v>
      </c>
      <c r="H212" s="165">
        <f t="shared" si="6"/>
        <v>0.09504</v>
      </c>
      <c r="I212" s="256">
        <f>H212+G212</f>
        <v>0.57024</v>
      </c>
      <c r="J212" s="271">
        <v>43745</v>
      </c>
      <c r="K212" s="1"/>
    </row>
    <row r="213" spans="1:11" ht="15" thickBot="1">
      <c r="A213" s="436"/>
      <c r="B213" s="134" t="s">
        <v>210</v>
      </c>
      <c r="C213" s="443"/>
      <c r="D213" s="426"/>
      <c r="E213" s="439"/>
      <c r="F213" s="134">
        <v>8.4</v>
      </c>
      <c r="G213" s="165">
        <f>F213*E211</f>
        <v>0.6048</v>
      </c>
      <c r="H213" s="165">
        <f t="shared" si="6"/>
        <v>0.12096</v>
      </c>
      <c r="I213" s="256">
        <f>H213+G213+0.01</f>
        <v>0.73576</v>
      </c>
      <c r="J213" s="271">
        <v>43745</v>
      </c>
      <c r="K213" s="1"/>
    </row>
    <row r="214" spans="1:11" ht="15" thickBot="1">
      <c r="A214" s="436"/>
      <c r="B214" s="134" t="s">
        <v>211</v>
      </c>
      <c r="C214" s="443"/>
      <c r="D214" s="426"/>
      <c r="E214" s="439"/>
      <c r="F214" s="134">
        <v>9</v>
      </c>
      <c r="G214" s="165">
        <f>F214*E211</f>
        <v>0.6479999999999999</v>
      </c>
      <c r="H214" s="165">
        <f t="shared" si="6"/>
        <v>0.12959999999999997</v>
      </c>
      <c r="I214" s="256">
        <f>H214+G214-0.01</f>
        <v>0.7675999999999998</v>
      </c>
      <c r="J214" s="271">
        <v>43745</v>
      </c>
      <c r="K214" s="1"/>
    </row>
    <row r="215" spans="1:11" ht="15" thickBot="1">
      <c r="A215" s="437"/>
      <c r="B215" s="141" t="s">
        <v>212</v>
      </c>
      <c r="C215" s="444"/>
      <c r="D215" s="427"/>
      <c r="E215" s="440"/>
      <c r="F215" s="141">
        <v>12</v>
      </c>
      <c r="G215" s="166">
        <f>F215*E211</f>
        <v>0.8639999999999999</v>
      </c>
      <c r="H215" s="166">
        <f t="shared" si="6"/>
        <v>0.17279999999999998</v>
      </c>
      <c r="I215" s="257">
        <f t="shared" si="7"/>
        <v>1.0368</v>
      </c>
      <c r="J215" s="271">
        <v>43745</v>
      </c>
      <c r="K215" s="1"/>
    </row>
    <row r="216" spans="1:11" ht="32.25" customHeight="1" thickBot="1">
      <c r="A216" s="435">
        <v>72</v>
      </c>
      <c r="B216" s="133" t="s">
        <v>213</v>
      </c>
      <c r="C216" s="448" t="s">
        <v>183</v>
      </c>
      <c r="D216" s="417" t="s">
        <v>25</v>
      </c>
      <c r="E216" s="438">
        <v>0.072</v>
      </c>
      <c r="F216" s="133"/>
      <c r="G216" s="167"/>
      <c r="H216" s="167"/>
      <c r="I216" s="258"/>
      <c r="J216" s="271">
        <v>43745</v>
      </c>
      <c r="K216" s="1"/>
    </row>
    <row r="217" spans="1:11" ht="15" thickBot="1">
      <c r="A217" s="436"/>
      <c r="B217" s="134" t="s">
        <v>214</v>
      </c>
      <c r="C217" s="449"/>
      <c r="D217" s="418"/>
      <c r="E217" s="439"/>
      <c r="F217" s="134">
        <v>2</v>
      </c>
      <c r="G217" s="165">
        <f>F217*E216</f>
        <v>0.144</v>
      </c>
      <c r="H217" s="165">
        <f t="shared" si="6"/>
        <v>0.0288</v>
      </c>
      <c r="I217" s="256">
        <f t="shared" si="7"/>
        <v>0.17279999999999998</v>
      </c>
      <c r="J217" s="271">
        <v>43745</v>
      </c>
      <c r="K217" s="1"/>
    </row>
    <row r="218" spans="1:11" ht="15" thickBot="1">
      <c r="A218" s="437"/>
      <c r="B218" s="141" t="s">
        <v>215</v>
      </c>
      <c r="C218" s="450"/>
      <c r="D218" s="419"/>
      <c r="E218" s="440"/>
      <c r="F218" s="141">
        <v>0.7</v>
      </c>
      <c r="G218" s="166">
        <f>F218*E216</f>
        <v>0.05039999999999999</v>
      </c>
      <c r="H218" s="166">
        <f t="shared" si="6"/>
        <v>0.010079999999999999</v>
      </c>
      <c r="I218" s="257">
        <f t="shared" si="7"/>
        <v>0.06047999999999999</v>
      </c>
      <c r="J218" s="271">
        <v>43745</v>
      </c>
      <c r="K218" s="1"/>
    </row>
    <row r="219" spans="1:11" ht="40.5" customHeight="1" thickBot="1">
      <c r="A219" s="168">
        <v>73</v>
      </c>
      <c r="B219" s="169" t="s">
        <v>216</v>
      </c>
      <c r="C219" s="169" t="s">
        <v>64</v>
      </c>
      <c r="D219" s="22" t="s">
        <v>25</v>
      </c>
      <c r="E219" s="67">
        <v>0.072</v>
      </c>
      <c r="F219" s="169">
        <v>105</v>
      </c>
      <c r="G219" s="172">
        <f>F219*E219</f>
        <v>7.56</v>
      </c>
      <c r="H219" s="172">
        <f t="shared" si="6"/>
        <v>1.5119999999999998</v>
      </c>
      <c r="I219" s="259">
        <f>H219+G219</f>
        <v>9.072</v>
      </c>
      <c r="J219" s="271">
        <v>43745</v>
      </c>
      <c r="K219" s="1"/>
    </row>
    <row r="220" spans="1:11" ht="39.75" customHeight="1" thickBot="1">
      <c r="A220" s="168">
        <v>74</v>
      </c>
      <c r="B220" s="169" t="s">
        <v>217</v>
      </c>
      <c r="C220" s="169" t="s">
        <v>64</v>
      </c>
      <c r="D220" s="22" t="s">
        <v>25</v>
      </c>
      <c r="E220" s="67">
        <v>0.072</v>
      </c>
      <c r="F220" s="169">
        <v>9.5</v>
      </c>
      <c r="G220" s="172">
        <f>F220*E220</f>
        <v>0.6839999999999999</v>
      </c>
      <c r="H220" s="172">
        <f t="shared" si="6"/>
        <v>0.1368</v>
      </c>
      <c r="I220" s="259">
        <f t="shared" si="7"/>
        <v>0.8208</v>
      </c>
      <c r="J220" s="271">
        <v>43745</v>
      </c>
      <c r="K220" s="1"/>
    </row>
    <row r="221" spans="1:11" ht="27" thickBot="1">
      <c r="A221" s="451">
        <v>75</v>
      </c>
      <c r="B221" s="133" t="s">
        <v>218</v>
      </c>
      <c r="C221" s="442" t="s">
        <v>64</v>
      </c>
      <c r="D221" s="417" t="s">
        <v>25</v>
      </c>
      <c r="E221" s="438">
        <v>0.072</v>
      </c>
      <c r="F221" s="133"/>
      <c r="G221" s="167"/>
      <c r="H221" s="167"/>
      <c r="I221" s="258"/>
      <c r="J221" s="271">
        <v>43745</v>
      </c>
      <c r="K221" s="1"/>
    </row>
    <row r="222" spans="1:11" ht="18" customHeight="1" thickBot="1">
      <c r="A222" s="452"/>
      <c r="B222" s="134" t="s">
        <v>219</v>
      </c>
      <c r="C222" s="443"/>
      <c r="D222" s="426"/>
      <c r="E222" s="439"/>
      <c r="F222" s="134">
        <v>10</v>
      </c>
      <c r="G222" s="165">
        <f>F222*E221</f>
        <v>0.72</v>
      </c>
      <c r="H222" s="165">
        <f t="shared" si="6"/>
        <v>0.144</v>
      </c>
      <c r="I222" s="256">
        <f t="shared" si="7"/>
        <v>0.864</v>
      </c>
      <c r="J222" s="271">
        <v>43745</v>
      </c>
      <c r="K222" s="1"/>
    </row>
    <row r="223" spans="1:11" ht="15" thickBot="1">
      <c r="A223" s="453"/>
      <c r="B223" s="141" t="s">
        <v>220</v>
      </c>
      <c r="C223" s="444"/>
      <c r="D223" s="427"/>
      <c r="E223" s="440"/>
      <c r="F223" s="141">
        <v>20</v>
      </c>
      <c r="G223" s="166">
        <f>F223*E221</f>
        <v>1.44</v>
      </c>
      <c r="H223" s="166">
        <f t="shared" si="6"/>
        <v>0.288</v>
      </c>
      <c r="I223" s="257">
        <f t="shared" si="7"/>
        <v>1.728</v>
      </c>
      <c r="J223" s="271">
        <v>43745</v>
      </c>
      <c r="K223" s="1"/>
    </row>
    <row r="224" spans="1:11" ht="30" customHeight="1" thickBot="1">
      <c r="A224" s="168">
        <v>76</v>
      </c>
      <c r="B224" s="169" t="s">
        <v>221</v>
      </c>
      <c r="C224" s="169" t="s">
        <v>222</v>
      </c>
      <c r="D224" s="417" t="s">
        <v>25</v>
      </c>
      <c r="E224" s="67">
        <v>0.072</v>
      </c>
      <c r="F224" s="169">
        <v>12</v>
      </c>
      <c r="G224" s="172">
        <f>F224*E224</f>
        <v>0.8639999999999999</v>
      </c>
      <c r="H224" s="172">
        <f t="shared" si="6"/>
        <v>0.17279999999999998</v>
      </c>
      <c r="I224" s="259">
        <f t="shared" si="7"/>
        <v>1.0368</v>
      </c>
      <c r="J224" s="271">
        <v>43745</v>
      </c>
      <c r="K224" s="1"/>
    </row>
    <row r="225" spans="1:11" ht="40.5" thickBot="1">
      <c r="A225" s="168">
        <v>77</v>
      </c>
      <c r="B225" s="169" t="s">
        <v>223</v>
      </c>
      <c r="C225" s="169" t="s">
        <v>224</v>
      </c>
      <c r="D225" s="419"/>
      <c r="E225" s="67">
        <v>0.072</v>
      </c>
      <c r="F225" s="169">
        <v>92.5</v>
      </c>
      <c r="G225" s="172">
        <f>F225*E225</f>
        <v>6.659999999999999</v>
      </c>
      <c r="H225" s="172">
        <f t="shared" si="6"/>
        <v>1.3319999999999999</v>
      </c>
      <c r="I225" s="259">
        <f t="shared" si="7"/>
        <v>7.991999999999999</v>
      </c>
      <c r="J225" s="271">
        <v>43745</v>
      </c>
      <c r="K225" s="1"/>
    </row>
    <row r="226" spans="1:11" ht="23.25" customHeight="1" thickBot="1">
      <c r="A226" s="435">
        <v>78</v>
      </c>
      <c r="B226" s="133" t="s">
        <v>225</v>
      </c>
      <c r="C226" s="442" t="s">
        <v>226</v>
      </c>
      <c r="D226" s="417" t="s">
        <v>25</v>
      </c>
      <c r="E226" s="438">
        <v>0.072</v>
      </c>
      <c r="F226" s="133"/>
      <c r="G226" s="167"/>
      <c r="H226" s="164"/>
      <c r="I226" s="258"/>
      <c r="J226" s="271">
        <v>43745</v>
      </c>
      <c r="K226" s="1"/>
    </row>
    <row r="227" spans="1:11" ht="24" customHeight="1" thickBot="1">
      <c r="A227" s="436"/>
      <c r="B227" s="134" t="s">
        <v>227</v>
      </c>
      <c r="C227" s="443"/>
      <c r="D227" s="426"/>
      <c r="E227" s="439"/>
      <c r="F227" s="134">
        <v>17</v>
      </c>
      <c r="G227" s="165">
        <f>F227*E226</f>
        <v>1.224</v>
      </c>
      <c r="H227" s="165">
        <f t="shared" si="6"/>
        <v>0.24480000000000002</v>
      </c>
      <c r="I227" s="256">
        <f>H227+G227+0.01</f>
        <v>1.4788</v>
      </c>
      <c r="J227" s="271">
        <v>43745</v>
      </c>
      <c r="K227" s="1"/>
    </row>
    <row r="228" spans="1:11" ht="23.25" customHeight="1" thickBot="1">
      <c r="A228" s="437"/>
      <c r="B228" s="141" t="s">
        <v>228</v>
      </c>
      <c r="C228" s="444"/>
      <c r="D228" s="427"/>
      <c r="E228" s="440"/>
      <c r="F228" s="141">
        <v>26.4</v>
      </c>
      <c r="G228" s="166">
        <f>F228*E226</f>
        <v>1.9007999999999998</v>
      </c>
      <c r="H228" s="166">
        <f t="shared" si="6"/>
        <v>0.38016</v>
      </c>
      <c r="I228" s="257">
        <f t="shared" si="7"/>
        <v>2.28096</v>
      </c>
      <c r="J228" s="271">
        <v>43745</v>
      </c>
      <c r="K228" s="1"/>
    </row>
    <row r="229" spans="1:11" ht="24.75" customHeight="1" thickBot="1">
      <c r="A229" s="173">
        <v>79</v>
      </c>
      <c r="B229" s="169" t="s">
        <v>229</v>
      </c>
      <c r="C229" s="169" t="s">
        <v>64</v>
      </c>
      <c r="D229" s="22" t="s">
        <v>52</v>
      </c>
      <c r="E229" s="67">
        <v>0.072</v>
      </c>
      <c r="F229" s="169">
        <v>4.2</v>
      </c>
      <c r="G229" s="172">
        <f>F229*E229</f>
        <v>0.3024</v>
      </c>
      <c r="H229" s="172">
        <f t="shared" si="6"/>
        <v>0.06048</v>
      </c>
      <c r="I229" s="259">
        <f t="shared" si="7"/>
        <v>0.36288</v>
      </c>
      <c r="J229" s="271">
        <v>43745</v>
      </c>
      <c r="K229" s="1"/>
    </row>
    <row r="230" spans="1:11" ht="27" thickBot="1">
      <c r="A230" s="435">
        <v>80</v>
      </c>
      <c r="B230" s="133" t="s">
        <v>230</v>
      </c>
      <c r="C230" s="442" t="s">
        <v>64</v>
      </c>
      <c r="D230" s="417" t="s">
        <v>25</v>
      </c>
      <c r="E230" s="438">
        <v>0.072</v>
      </c>
      <c r="F230" s="133"/>
      <c r="G230" s="167"/>
      <c r="H230" s="167"/>
      <c r="I230" s="258"/>
      <c r="J230" s="271"/>
      <c r="K230" s="1"/>
    </row>
    <row r="231" spans="1:11" ht="24.75" customHeight="1" thickBot="1">
      <c r="A231" s="436"/>
      <c r="B231" s="134" t="s">
        <v>227</v>
      </c>
      <c r="C231" s="443"/>
      <c r="D231" s="426"/>
      <c r="E231" s="439"/>
      <c r="F231" s="134">
        <v>70.5</v>
      </c>
      <c r="G231" s="165">
        <f>F231*E230</f>
        <v>5.076</v>
      </c>
      <c r="H231" s="165">
        <f t="shared" si="6"/>
        <v>1.0151999999999999</v>
      </c>
      <c r="I231" s="256">
        <f>H231+G231</f>
        <v>6.0912</v>
      </c>
      <c r="J231" s="271">
        <v>43745</v>
      </c>
      <c r="K231" s="1"/>
    </row>
    <row r="232" spans="1:11" ht="22.5" customHeight="1" thickBot="1">
      <c r="A232" s="437"/>
      <c r="B232" s="141" t="s">
        <v>231</v>
      </c>
      <c r="C232" s="444"/>
      <c r="D232" s="427"/>
      <c r="E232" s="440"/>
      <c r="F232" s="141">
        <v>54</v>
      </c>
      <c r="G232" s="166">
        <f>F232*E230</f>
        <v>3.888</v>
      </c>
      <c r="H232" s="166">
        <f t="shared" si="6"/>
        <v>0.7776</v>
      </c>
      <c r="I232" s="257">
        <f t="shared" si="7"/>
        <v>4.6655999999999995</v>
      </c>
      <c r="J232" s="271">
        <v>43745</v>
      </c>
      <c r="K232" s="1"/>
    </row>
    <row r="233" spans="1:11" ht="16.5" customHeight="1" thickBot="1">
      <c r="A233" s="435">
        <v>81</v>
      </c>
      <c r="B233" s="133" t="s">
        <v>232</v>
      </c>
      <c r="C233" s="442" t="s">
        <v>64</v>
      </c>
      <c r="D233" s="417" t="s">
        <v>25</v>
      </c>
      <c r="E233" s="438">
        <v>0.072</v>
      </c>
      <c r="F233" s="133"/>
      <c r="G233" s="167"/>
      <c r="H233" s="164"/>
      <c r="I233" s="258"/>
      <c r="J233" s="271">
        <v>43745</v>
      </c>
      <c r="K233" s="1"/>
    </row>
    <row r="234" spans="1:11" ht="15" customHeight="1" thickBot="1">
      <c r="A234" s="436"/>
      <c r="B234" s="134" t="s">
        <v>233</v>
      </c>
      <c r="C234" s="443"/>
      <c r="D234" s="426"/>
      <c r="E234" s="439"/>
      <c r="F234" s="134">
        <v>7</v>
      </c>
      <c r="G234" s="165">
        <f>F234*E233</f>
        <v>0.504</v>
      </c>
      <c r="H234" s="165">
        <f t="shared" si="6"/>
        <v>0.1008</v>
      </c>
      <c r="I234" s="256">
        <f t="shared" si="7"/>
        <v>0.6048</v>
      </c>
      <c r="J234" s="271">
        <v>43745</v>
      </c>
      <c r="K234" s="1"/>
    </row>
    <row r="235" spans="1:11" ht="33.75" customHeight="1" thickBot="1">
      <c r="A235" s="437"/>
      <c r="B235" s="141" t="s">
        <v>234</v>
      </c>
      <c r="C235" s="444"/>
      <c r="D235" s="427"/>
      <c r="E235" s="440"/>
      <c r="F235" s="141">
        <v>18</v>
      </c>
      <c r="G235" s="166">
        <f>F235*E233</f>
        <v>1.2959999999999998</v>
      </c>
      <c r="H235" s="166">
        <f t="shared" si="6"/>
        <v>0.25919999999999993</v>
      </c>
      <c r="I235" s="257">
        <f t="shared" si="7"/>
        <v>1.5551999999999997</v>
      </c>
      <c r="J235" s="271">
        <v>43745</v>
      </c>
      <c r="K235" s="1"/>
    </row>
    <row r="236" spans="1:11" ht="18.75" customHeight="1" thickBot="1">
      <c r="A236" s="174">
        <v>82</v>
      </c>
      <c r="B236" s="175" t="s">
        <v>235</v>
      </c>
      <c r="C236" s="175" t="s">
        <v>64</v>
      </c>
      <c r="D236" s="417" t="s">
        <v>25</v>
      </c>
      <c r="E236" s="176">
        <v>0.072</v>
      </c>
      <c r="F236" s="175">
        <v>15</v>
      </c>
      <c r="G236" s="177">
        <f>F236*E236</f>
        <v>1.0799999999999998</v>
      </c>
      <c r="H236" s="177">
        <f t="shared" si="6"/>
        <v>0.21599999999999997</v>
      </c>
      <c r="I236" s="260">
        <f>H236+G236</f>
        <v>1.2959999999999998</v>
      </c>
      <c r="J236" s="271">
        <v>43745</v>
      </c>
      <c r="K236" s="1"/>
    </row>
    <row r="237" spans="1:11" ht="29.25" customHeight="1" thickBot="1">
      <c r="A237" s="435">
        <v>83</v>
      </c>
      <c r="B237" s="133" t="s">
        <v>236</v>
      </c>
      <c r="C237" s="442" t="s">
        <v>64</v>
      </c>
      <c r="D237" s="418"/>
      <c r="E237" s="448">
        <v>0.072</v>
      </c>
      <c r="F237" s="133"/>
      <c r="G237" s="167"/>
      <c r="H237" s="167"/>
      <c r="I237" s="258"/>
      <c r="J237" s="271">
        <v>43745</v>
      </c>
      <c r="K237" s="1"/>
    </row>
    <row r="238" spans="1:11" ht="14.25" customHeight="1" thickBot="1">
      <c r="A238" s="436"/>
      <c r="B238" s="134" t="s">
        <v>237</v>
      </c>
      <c r="C238" s="443"/>
      <c r="D238" s="418"/>
      <c r="E238" s="449"/>
      <c r="F238" s="134">
        <v>5.4</v>
      </c>
      <c r="G238" s="165">
        <f>F238*E237</f>
        <v>0.3888</v>
      </c>
      <c r="H238" s="165">
        <f t="shared" si="6"/>
        <v>0.07776</v>
      </c>
      <c r="I238" s="256">
        <f>H238+G238-0.01</f>
        <v>0.45655999999999997</v>
      </c>
      <c r="J238" s="271">
        <v>43745</v>
      </c>
      <c r="K238" s="1"/>
    </row>
    <row r="239" spans="1:11" ht="15" customHeight="1" thickBot="1">
      <c r="A239" s="437"/>
      <c r="B239" s="141" t="s">
        <v>238</v>
      </c>
      <c r="C239" s="444"/>
      <c r="D239" s="419"/>
      <c r="E239" s="450"/>
      <c r="F239" s="141">
        <v>13.2</v>
      </c>
      <c r="G239" s="166">
        <f>F239*E237</f>
        <v>0.9503999999999999</v>
      </c>
      <c r="H239" s="166">
        <f t="shared" si="6"/>
        <v>0.19008</v>
      </c>
      <c r="I239" s="257">
        <f t="shared" si="7"/>
        <v>1.14048</v>
      </c>
      <c r="J239" s="271">
        <v>43745</v>
      </c>
      <c r="K239" s="1"/>
    </row>
    <row r="240" spans="1:11" ht="39.75" thickBot="1">
      <c r="A240" s="168">
        <v>84</v>
      </c>
      <c r="B240" s="169" t="s">
        <v>239</v>
      </c>
      <c r="C240" s="169" t="s">
        <v>64</v>
      </c>
      <c r="D240" s="22" t="s">
        <v>25</v>
      </c>
      <c r="E240" s="67">
        <v>0.072</v>
      </c>
      <c r="F240" s="169">
        <v>20</v>
      </c>
      <c r="G240" s="172">
        <f>F240*E240</f>
        <v>1.44</v>
      </c>
      <c r="H240" s="172">
        <f t="shared" si="6"/>
        <v>0.288</v>
      </c>
      <c r="I240" s="259">
        <f t="shared" si="7"/>
        <v>1.728</v>
      </c>
      <c r="J240" s="271">
        <v>43745</v>
      </c>
      <c r="K240" s="1"/>
    </row>
    <row r="241" spans="1:11" ht="40.5" thickBot="1">
      <c r="A241" s="435">
        <v>85</v>
      </c>
      <c r="B241" s="133" t="s">
        <v>240</v>
      </c>
      <c r="C241" s="442" t="s">
        <v>64</v>
      </c>
      <c r="D241" s="417" t="s">
        <v>25</v>
      </c>
      <c r="E241" s="438">
        <v>0.072</v>
      </c>
      <c r="F241" s="133"/>
      <c r="G241" s="167"/>
      <c r="H241" s="167"/>
      <c r="I241" s="258"/>
      <c r="J241" s="271">
        <v>43745</v>
      </c>
      <c r="K241" s="1"/>
    </row>
    <row r="242" spans="1:11" ht="26.25" customHeight="1" thickBot="1">
      <c r="A242" s="436"/>
      <c r="B242" s="134" t="s">
        <v>241</v>
      </c>
      <c r="C242" s="443"/>
      <c r="D242" s="426"/>
      <c r="E242" s="439"/>
      <c r="F242" s="134">
        <v>3.2</v>
      </c>
      <c r="G242" s="165">
        <f>F242*E241</f>
        <v>0.2304</v>
      </c>
      <c r="H242" s="165">
        <f t="shared" si="6"/>
        <v>0.046079999999999996</v>
      </c>
      <c r="I242" s="256">
        <f>H242+G242+0.01</f>
        <v>0.28648</v>
      </c>
      <c r="J242" s="271">
        <v>43745</v>
      </c>
      <c r="K242" s="1"/>
    </row>
    <row r="243" spans="1:11" ht="33.75" customHeight="1" thickBot="1">
      <c r="A243" s="436"/>
      <c r="B243" s="134" t="s">
        <v>242</v>
      </c>
      <c r="C243" s="443"/>
      <c r="D243" s="426"/>
      <c r="E243" s="439"/>
      <c r="F243" s="134">
        <v>5.1</v>
      </c>
      <c r="G243" s="165">
        <f>F243*E241</f>
        <v>0.36719999999999997</v>
      </c>
      <c r="H243" s="165">
        <f t="shared" si="6"/>
        <v>0.07343999999999999</v>
      </c>
      <c r="I243" s="256">
        <f>H243+G243+0.01</f>
        <v>0.45064</v>
      </c>
      <c r="J243" s="271">
        <v>43745</v>
      </c>
      <c r="K243" s="1"/>
    </row>
    <row r="244" spans="1:11" ht="28.5" customHeight="1" thickBot="1">
      <c r="A244" s="437"/>
      <c r="B244" s="141" t="s">
        <v>243</v>
      </c>
      <c r="C244" s="444"/>
      <c r="D244" s="427"/>
      <c r="E244" s="440"/>
      <c r="F244" s="141">
        <v>3.7</v>
      </c>
      <c r="G244" s="166">
        <f>F244*E241</f>
        <v>0.26639999999999997</v>
      </c>
      <c r="H244" s="166">
        <f t="shared" si="6"/>
        <v>0.053279999999999994</v>
      </c>
      <c r="I244" s="257">
        <f>H244+G244-0.01</f>
        <v>0.30967999999999996</v>
      </c>
      <c r="J244" s="271">
        <v>43745</v>
      </c>
      <c r="K244" s="1"/>
    </row>
    <row r="245" spans="1:11" ht="25.5" customHeight="1" thickBot="1">
      <c r="A245" s="168">
        <v>86</v>
      </c>
      <c r="B245" s="169" t="s">
        <v>244</v>
      </c>
      <c r="C245" s="169" t="s">
        <v>64</v>
      </c>
      <c r="D245" s="417" t="s">
        <v>25</v>
      </c>
      <c r="E245" s="67">
        <v>0.072</v>
      </c>
      <c r="F245" s="169">
        <v>19</v>
      </c>
      <c r="G245" s="172">
        <f>F245*E245</f>
        <v>1.3679999999999999</v>
      </c>
      <c r="H245" s="172">
        <f t="shared" si="6"/>
        <v>0.2736</v>
      </c>
      <c r="I245" s="259">
        <f t="shared" si="7"/>
        <v>1.6416</v>
      </c>
      <c r="J245" s="271">
        <v>43745</v>
      </c>
      <c r="K245" s="1"/>
    </row>
    <row r="246" spans="1:11" ht="54" thickBot="1">
      <c r="A246" s="168">
        <v>87</v>
      </c>
      <c r="B246" s="169" t="s">
        <v>245</v>
      </c>
      <c r="C246" s="169" t="s">
        <v>246</v>
      </c>
      <c r="D246" s="419"/>
      <c r="E246" s="67">
        <v>0.072</v>
      </c>
      <c r="F246" s="151">
        <v>76.8</v>
      </c>
      <c r="G246" s="178">
        <f>F246*E246</f>
        <v>5.529599999999999</v>
      </c>
      <c r="H246" s="178">
        <f t="shared" si="6"/>
        <v>1.1059199999999998</v>
      </c>
      <c r="I246" s="261">
        <f>H246+G246-0.01</f>
        <v>6.62552</v>
      </c>
      <c r="J246" s="271">
        <v>43745</v>
      </c>
      <c r="K246" s="1"/>
    </row>
    <row r="247" spans="1:11" ht="53.25" customHeight="1" thickBot="1">
      <c r="A247" s="179">
        <v>88</v>
      </c>
      <c r="B247" s="133" t="s">
        <v>247</v>
      </c>
      <c r="C247" s="438" t="s">
        <v>64</v>
      </c>
      <c r="D247" s="417" t="s">
        <v>25</v>
      </c>
      <c r="E247" s="445">
        <v>0.072</v>
      </c>
      <c r="F247" s="133"/>
      <c r="G247" s="167"/>
      <c r="H247" s="164"/>
      <c r="I247" s="258"/>
      <c r="J247" s="271">
        <v>43745</v>
      </c>
      <c r="K247" s="1"/>
    </row>
    <row r="248" spans="1:11" ht="27.75" customHeight="1" thickBot="1">
      <c r="A248" s="180"/>
      <c r="B248" s="134" t="s">
        <v>248</v>
      </c>
      <c r="C248" s="439"/>
      <c r="D248" s="418"/>
      <c r="E248" s="446"/>
      <c r="F248" s="134">
        <v>5</v>
      </c>
      <c r="G248" s="165">
        <f>F248*E247</f>
        <v>0.36</v>
      </c>
      <c r="H248" s="165">
        <f aca="true" t="shared" si="8" ref="H248:H298">G248*20/100</f>
        <v>0.072</v>
      </c>
      <c r="I248" s="256">
        <f>H248+G248</f>
        <v>0.432</v>
      </c>
      <c r="J248" s="271">
        <v>43745</v>
      </c>
      <c r="K248" s="1"/>
    </row>
    <row r="249" spans="1:11" ht="27.75" customHeight="1" thickBot="1">
      <c r="A249" s="180"/>
      <c r="B249" s="134" t="s">
        <v>249</v>
      </c>
      <c r="C249" s="439"/>
      <c r="D249" s="418"/>
      <c r="E249" s="446"/>
      <c r="F249" s="134">
        <v>10.5</v>
      </c>
      <c r="G249" s="165">
        <f>F249*E247</f>
        <v>0.7559999999999999</v>
      </c>
      <c r="H249" s="165">
        <f t="shared" si="8"/>
        <v>0.15119999999999997</v>
      </c>
      <c r="I249" s="256">
        <f>H249+G249</f>
        <v>0.9071999999999999</v>
      </c>
      <c r="J249" s="271">
        <v>43745</v>
      </c>
      <c r="K249" s="1"/>
    </row>
    <row r="250" spans="1:11" ht="29.25" customHeight="1" thickBot="1">
      <c r="A250" s="181"/>
      <c r="B250" s="141" t="s">
        <v>250</v>
      </c>
      <c r="C250" s="440"/>
      <c r="D250" s="419"/>
      <c r="E250" s="447"/>
      <c r="F250" s="141">
        <v>23</v>
      </c>
      <c r="G250" s="166">
        <f>F250*E247</f>
        <v>1.656</v>
      </c>
      <c r="H250" s="166">
        <f t="shared" si="8"/>
        <v>0.3312</v>
      </c>
      <c r="I250" s="257">
        <f>H250+G250</f>
        <v>1.9871999999999999</v>
      </c>
      <c r="J250" s="271">
        <v>43745</v>
      </c>
      <c r="K250" s="1"/>
    </row>
    <row r="251" spans="1:11" ht="30" customHeight="1" thickBot="1">
      <c r="A251" s="435">
        <v>89</v>
      </c>
      <c r="B251" s="133" t="s">
        <v>251</v>
      </c>
      <c r="C251" s="438" t="s">
        <v>64</v>
      </c>
      <c r="D251" s="417" t="s">
        <v>25</v>
      </c>
      <c r="E251" s="438">
        <v>0.072</v>
      </c>
      <c r="F251" s="133"/>
      <c r="G251" s="167"/>
      <c r="H251" s="164"/>
      <c r="I251" s="258"/>
      <c r="J251" s="271">
        <v>43745</v>
      </c>
      <c r="K251" s="1"/>
    </row>
    <row r="252" spans="1:11" ht="15" customHeight="1" thickBot="1">
      <c r="A252" s="436"/>
      <c r="B252" s="134" t="s">
        <v>252</v>
      </c>
      <c r="C252" s="439"/>
      <c r="D252" s="426"/>
      <c r="E252" s="439"/>
      <c r="F252" s="134">
        <v>24</v>
      </c>
      <c r="G252" s="165">
        <f>F252*E251</f>
        <v>1.7279999999999998</v>
      </c>
      <c r="H252" s="165">
        <f t="shared" si="8"/>
        <v>0.34559999999999996</v>
      </c>
      <c r="I252" s="256">
        <f>H252+G252</f>
        <v>2.0736</v>
      </c>
      <c r="J252" s="271">
        <v>43745</v>
      </c>
      <c r="K252" s="1"/>
    </row>
    <row r="253" spans="1:11" ht="45" customHeight="1" thickBot="1">
      <c r="A253" s="437"/>
      <c r="B253" s="141" t="s">
        <v>231</v>
      </c>
      <c r="C253" s="440"/>
      <c r="D253" s="427"/>
      <c r="E253" s="440"/>
      <c r="F253" s="141">
        <v>40.8</v>
      </c>
      <c r="G253" s="166">
        <f>F253*E251</f>
        <v>2.9375999999999998</v>
      </c>
      <c r="H253" s="166">
        <f t="shared" si="8"/>
        <v>0.5875199999999999</v>
      </c>
      <c r="I253" s="257">
        <f aca="true" t="shared" si="9" ref="I253:I299">H253+G253</f>
        <v>3.52512</v>
      </c>
      <c r="J253" s="271">
        <v>43745</v>
      </c>
      <c r="K253" s="1"/>
    </row>
    <row r="254" spans="1:11" ht="28.5" customHeight="1" thickBot="1">
      <c r="A254" s="182">
        <v>90</v>
      </c>
      <c r="B254" s="183" t="s">
        <v>253</v>
      </c>
      <c r="C254" s="184" t="s">
        <v>64</v>
      </c>
      <c r="D254" s="417" t="s">
        <v>25</v>
      </c>
      <c r="E254" s="162">
        <v>0.072</v>
      </c>
      <c r="F254" s="184">
        <v>12</v>
      </c>
      <c r="G254" s="185">
        <f>F254*E254</f>
        <v>0.8639999999999999</v>
      </c>
      <c r="H254" s="185">
        <f t="shared" si="8"/>
        <v>0.17279999999999998</v>
      </c>
      <c r="I254" s="262">
        <f t="shared" si="9"/>
        <v>1.0368</v>
      </c>
      <c r="J254" s="271">
        <v>43745</v>
      </c>
      <c r="K254" s="1"/>
    </row>
    <row r="255" spans="1:11" ht="40.5" thickBot="1">
      <c r="A255" s="435">
        <v>91</v>
      </c>
      <c r="B255" s="133" t="s">
        <v>254</v>
      </c>
      <c r="C255" s="442" t="s">
        <v>64</v>
      </c>
      <c r="D255" s="418"/>
      <c r="E255" s="438">
        <v>0.072</v>
      </c>
      <c r="F255" s="133"/>
      <c r="G255" s="167"/>
      <c r="H255" s="167"/>
      <c r="I255" s="258"/>
      <c r="J255" s="271">
        <v>43745</v>
      </c>
      <c r="K255" s="1"/>
    </row>
    <row r="256" spans="1:11" ht="26.25" customHeight="1" thickBot="1">
      <c r="A256" s="436"/>
      <c r="B256" s="134" t="s">
        <v>255</v>
      </c>
      <c r="C256" s="443"/>
      <c r="D256" s="418"/>
      <c r="E256" s="439"/>
      <c r="F256" s="134">
        <v>15</v>
      </c>
      <c r="G256" s="165">
        <f>F256*E255</f>
        <v>1.0799999999999998</v>
      </c>
      <c r="H256" s="165">
        <f t="shared" si="8"/>
        <v>0.21599999999999997</v>
      </c>
      <c r="I256" s="256">
        <f>H256+G256</f>
        <v>1.2959999999999998</v>
      </c>
      <c r="J256" s="271">
        <v>43745</v>
      </c>
      <c r="K256" s="1"/>
    </row>
    <row r="257" spans="1:11" ht="32.25" customHeight="1" thickBot="1">
      <c r="A257" s="437"/>
      <c r="B257" s="141" t="s">
        <v>256</v>
      </c>
      <c r="C257" s="444"/>
      <c r="D257" s="419"/>
      <c r="E257" s="440"/>
      <c r="F257" s="141">
        <v>9</v>
      </c>
      <c r="G257" s="166">
        <f>F257*E255</f>
        <v>0.6479999999999999</v>
      </c>
      <c r="H257" s="166">
        <f t="shared" si="8"/>
        <v>0.12959999999999997</v>
      </c>
      <c r="I257" s="257">
        <f>H257+G257-0.01</f>
        <v>0.7675999999999998</v>
      </c>
      <c r="J257" s="271">
        <v>43745</v>
      </c>
      <c r="K257" s="1"/>
    </row>
    <row r="258" spans="1:11" ht="18" customHeight="1" thickBot="1">
      <c r="A258" s="435">
        <v>92</v>
      </c>
      <c r="B258" s="133" t="s">
        <v>257</v>
      </c>
      <c r="C258" s="442" t="s">
        <v>64</v>
      </c>
      <c r="D258" s="417" t="s">
        <v>25</v>
      </c>
      <c r="E258" s="438">
        <v>0.072</v>
      </c>
      <c r="F258" s="133"/>
      <c r="G258" s="167"/>
      <c r="H258" s="167"/>
      <c r="I258" s="258"/>
      <c r="J258" s="271">
        <v>43745</v>
      </c>
      <c r="K258" s="1"/>
    </row>
    <row r="259" spans="1:11" ht="15" thickBot="1">
      <c r="A259" s="436"/>
      <c r="B259" s="134" t="s">
        <v>184</v>
      </c>
      <c r="C259" s="443"/>
      <c r="D259" s="426"/>
      <c r="E259" s="439"/>
      <c r="F259" s="134">
        <v>54</v>
      </c>
      <c r="G259" s="165">
        <f>F259*E258</f>
        <v>3.888</v>
      </c>
      <c r="H259" s="165">
        <f t="shared" si="8"/>
        <v>0.7776</v>
      </c>
      <c r="I259" s="256">
        <f t="shared" si="9"/>
        <v>4.6655999999999995</v>
      </c>
      <c r="J259" s="271">
        <v>43745</v>
      </c>
      <c r="K259" s="1"/>
    </row>
    <row r="260" spans="1:11" ht="15" customHeight="1" thickBot="1">
      <c r="A260" s="436"/>
      <c r="B260" s="134" t="s">
        <v>188</v>
      </c>
      <c r="C260" s="443"/>
      <c r="D260" s="426"/>
      <c r="E260" s="439"/>
      <c r="F260" s="134">
        <v>2</v>
      </c>
      <c r="G260" s="165">
        <f>F260*E258</f>
        <v>0.144</v>
      </c>
      <c r="H260" s="165">
        <f t="shared" si="8"/>
        <v>0.0288</v>
      </c>
      <c r="I260" s="256">
        <f t="shared" si="9"/>
        <v>0.17279999999999998</v>
      </c>
      <c r="J260" s="271">
        <v>43745</v>
      </c>
      <c r="K260" s="1"/>
    </row>
    <row r="261" spans="1:11" ht="18.75" customHeight="1" thickBot="1">
      <c r="A261" s="436"/>
      <c r="B261" s="134" t="s">
        <v>258</v>
      </c>
      <c r="C261" s="443"/>
      <c r="D261" s="426"/>
      <c r="E261" s="439"/>
      <c r="F261" s="134">
        <v>47.5</v>
      </c>
      <c r="G261" s="165">
        <f>F261*E258</f>
        <v>3.42</v>
      </c>
      <c r="H261" s="165">
        <f t="shared" si="8"/>
        <v>0.684</v>
      </c>
      <c r="I261" s="256">
        <f>H261+G261</f>
        <v>4.104</v>
      </c>
      <c r="J261" s="271">
        <v>43745</v>
      </c>
      <c r="K261" s="1"/>
    </row>
    <row r="262" spans="1:11" ht="24" customHeight="1" thickBot="1">
      <c r="A262" s="437"/>
      <c r="B262" s="141" t="s">
        <v>189</v>
      </c>
      <c r="C262" s="444"/>
      <c r="D262" s="427"/>
      <c r="E262" s="440"/>
      <c r="F262" s="141">
        <v>0.7</v>
      </c>
      <c r="G262" s="166">
        <f>F262*E258</f>
        <v>0.05039999999999999</v>
      </c>
      <c r="H262" s="166">
        <f t="shared" si="8"/>
        <v>0.010079999999999999</v>
      </c>
      <c r="I262" s="257">
        <f t="shared" si="9"/>
        <v>0.06047999999999999</v>
      </c>
      <c r="J262" s="271">
        <v>43745</v>
      </c>
      <c r="K262" s="1"/>
    </row>
    <row r="263" spans="1:11" ht="26.25" customHeight="1" thickBot="1">
      <c r="A263" s="435">
        <v>93</v>
      </c>
      <c r="B263" s="133" t="s">
        <v>259</v>
      </c>
      <c r="C263" s="438" t="s">
        <v>64</v>
      </c>
      <c r="D263" s="417" t="s">
        <v>25</v>
      </c>
      <c r="E263" s="438">
        <v>0.072</v>
      </c>
      <c r="F263" s="133"/>
      <c r="G263" s="167"/>
      <c r="H263" s="164"/>
      <c r="I263" s="258"/>
      <c r="J263" s="271">
        <v>43745</v>
      </c>
      <c r="K263" s="1"/>
    </row>
    <row r="264" spans="1:11" ht="27" thickBot="1">
      <c r="A264" s="436"/>
      <c r="B264" s="134" t="s">
        <v>260</v>
      </c>
      <c r="C264" s="439"/>
      <c r="D264" s="426"/>
      <c r="E264" s="439"/>
      <c r="F264" s="134">
        <v>2.4</v>
      </c>
      <c r="G264" s="165">
        <f>F264*E263</f>
        <v>0.17279999999999998</v>
      </c>
      <c r="H264" s="165">
        <f t="shared" si="8"/>
        <v>0.034559999999999994</v>
      </c>
      <c r="I264" s="256">
        <f t="shared" si="9"/>
        <v>0.20736</v>
      </c>
      <c r="J264" s="271">
        <v>43745</v>
      </c>
      <c r="K264" s="1"/>
    </row>
    <row r="265" spans="1:11" ht="24.75" customHeight="1" thickBot="1">
      <c r="A265" s="437"/>
      <c r="B265" s="141" t="s">
        <v>261</v>
      </c>
      <c r="C265" s="440"/>
      <c r="D265" s="427"/>
      <c r="E265" s="440"/>
      <c r="F265" s="141">
        <v>15</v>
      </c>
      <c r="G265" s="166">
        <f>F265*E263</f>
        <v>1.0799999999999998</v>
      </c>
      <c r="H265" s="166">
        <f t="shared" si="8"/>
        <v>0.21599999999999997</v>
      </c>
      <c r="I265" s="257">
        <f>H265+G265</f>
        <v>1.2959999999999998</v>
      </c>
      <c r="J265" s="271">
        <v>43745</v>
      </c>
      <c r="K265" s="1"/>
    </row>
    <row r="266" spans="1:11" ht="18" customHeight="1" thickBot="1">
      <c r="A266" s="168">
        <v>94</v>
      </c>
      <c r="B266" s="169" t="s">
        <v>262</v>
      </c>
      <c r="C266" s="170" t="s">
        <v>64</v>
      </c>
      <c r="D266" s="428" t="s">
        <v>25</v>
      </c>
      <c r="E266" s="171">
        <v>0.072</v>
      </c>
      <c r="F266" s="169">
        <v>52.2</v>
      </c>
      <c r="G266" s="172">
        <f>F266*E266</f>
        <v>3.7584</v>
      </c>
      <c r="H266" s="172">
        <f t="shared" si="8"/>
        <v>0.75168</v>
      </c>
      <c r="I266" s="259">
        <f>H266+G266+0.01</f>
        <v>4.52008</v>
      </c>
      <c r="J266" s="271">
        <v>43745</v>
      </c>
      <c r="K266" s="1"/>
    </row>
    <row r="267" spans="1:11" ht="106.5" thickBot="1">
      <c r="A267" s="168">
        <v>95</v>
      </c>
      <c r="B267" s="169" t="s">
        <v>263</v>
      </c>
      <c r="C267" s="170" t="s">
        <v>64</v>
      </c>
      <c r="D267" s="441"/>
      <c r="E267" s="171">
        <v>0.072</v>
      </c>
      <c r="F267" s="151">
        <v>48.6</v>
      </c>
      <c r="G267" s="178">
        <f>F267*E267</f>
        <v>3.4991999999999996</v>
      </c>
      <c r="H267" s="178">
        <f t="shared" si="8"/>
        <v>0.6998399999999999</v>
      </c>
      <c r="I267" s="261">
        <f t="shared" si="9"/>
        <v>4.199039999999999</v>
      </c>
      <c r="J267" s="271">
        <v>43745</v>
      </c>
      <c r="K267" s="1"/>
    </row>
    <row r="268" spans="1:11" ht="40.5" thickBot="1">
      <c r="A268" s="186">
        <v>96</v>
      </c>
      <c r="B268" s="184" t="s">
        <v>264</v>
      </c>
      <c r="C268" s="187" t="s">
        <v>64</v>
      </c>
      <c r="D268" s="441"/>
      <c r="E268" s="188">
        <v>0.072</v>
      </c>
      <c r="F268" s="161">
        <v>11.4</v>
      </c>
      <c r="G268" s="189">
        <f>F268*E268</f>
        <v>0.8208</v>
      </c>
      <c r="H268" s="189">
        <f t="shared" si="8"/>
        <v>0.16416</v>
      </c>
      <c r="I268" s="263">
        <f t="shared" si="9"/>
        <v>0.98496</v>
      </c>
      <c r="J268" s="271">
        <v>43745</v>
      </c>
      <c r="K268" s="1"/>
    </row>
    <row r="269" spans="1:11" ht="66.75" thickBot="1">
      <c r="A269" s="168">
        <v>97</v>
      </c>
      <c r="B269" s="169" t="s">
        <v>265</v>
      </c>
      <c r="C269" s="169" t="s">
        <v>181</v>
      </c>
      <c r="D269" s="22" t="s">
        <v>25</v>
      </c>
      <c r="E269" s="67">
        <v>0.072</v>
      </c>
      <c r="F269" s="151">
        <v>45</v>
      </c>
      <c r="G269" s="178">
        <f>F269*E269</f>
        <v>3.2399999999999998</v>
      </c>
      <c r="H269" s="178">
        <f t="shared" si="8"/>
        <v>0.648</v>
      </c>
      <c r="I269" s="261">
        <f t="shared" si="9"/>
        <v>3.888</v>
      </c>
      <c r="J269" s="271">
        <v>43745</v>
      </c>
      <c r="K269" s="1"/>
    </row>
    <row r="270" spans="1:11" ht="54" thickBot="1">
      <c r="A270" s="435">
        <v>98</v>
      </c>
      <c r="B270" s="133" t="s">
        <v>266</v>
      </c>
      <c r="C270" s="438" t="s">
        <v>64</v>
      </c>
      <c r="D270" s="417" t="s">
        <v>25</v>
      </c>
      <c r="E270" s="438">
        <v>0.072</v>
      </c>
      <c r="F270" s="133"/>
      <c r="G270" s="167"/>
      <c r="H270" s="167"/>
      <c r="I270" s="258"/>
      <c r="J270" s="271"/>
      <c r="K270" s="1"/>
    </row>
    <row r="271" spans="1:11" ht="40.5" thickBot="1">
      <c r="A271" s="436"/>
      <c r="B271" s="134" t="s">
        <v>267</v>
      </c>
      <c r="C271" s="439"/>
      <c r="D271" s="426"/>
      <c r="E271" s="439"/>
      <c r="F271" s="60">
        <v>27</v>
      </c>
      <c r="G271" s="32">
        <f>F271*E270</f>
        <v>1.944</v>
      </c>
      <c r="H271" s="32">
        <f t="shared" si="8"/>
        <v>0.3888</v>
      </c>
      <c r="I271" s="33">
        <f>H271+G271</f>
        <v>2.3327999999999998</v>
      </c>
      <c r="J271" s="271">
        <v>43745</v>
      </c>
      <c r="K271" s="1"/>
    </row>
    <row r="272" spans="1:11" ht="21.75" customHeight="1" thickBot="1">
      <c r="A272" s="437"/>
      <c r="B272" s="141" t="s">
        <v>231</v>
      </c>
      <c r="C272" s="440"/>
      <c r="D272" s="427"/>
      <c r="E272" s="440"/>
      <c r="F272" s="190">
        <v>52.2</v>
      </c>
      <c r="G272" s="36">
        <f>F272*E270</f>
        <v>3.7584</v>
      </c>
      <c r="H272" s="36">
        <f t="shared" si="8"/>
        <v>0.75168</v>
      </c>
      <c r="I272" s="37">
        <f>H272+G272+0.01</f>
        <v>4.52008</v>
      </c>
      <c r="J272" s="271">
        <v>43745</v>
      </c>
      <c r="K272" s="1"/>
    </row>
    <row r="273" spans="1:11" ht="39" customHeight="1" thickBot="1">
      <c r="A273" s="181">
        <v>99</v>
      </c>
      <c r="B273" s="191" t="s">
        <v>268</v>
      </c>
      <c r="C273" s="192" t="s">
        <v>269</v>
      </c>
      <c r="D273" s="428" t="s">
        <v>25</v>
      </c>
      <c r="E273" s="193">
        <v>0.072</v>
      </c>
      <c r="F273" s="194">
        <v>69.6</v>
      </c>
      <c r="G273" s="195">
        <v>5.72</v>
      </c>
      <c r="H273" s="195">
        <f t="shared" si="8"/>
        <v>1.144</v>
      </c>
      <c r="I273" s="264">
        <f>H273+G273</f>
        <v>6.864</v>
      </c>
      <c r="J273" s="271">
        <v>43745</v>
      </c>
      <c r="K273" s="1"/>
    </row>
    <row r="274" spans="1:11" ht="27.75" customHeight="1" thickBot="1">
      <c r="A274" s="174">
        <v>100</v>
      </c>
      <c r="B274" s="175" t="s">
        <v>270</v>
      </c>
      <c r="C274" s="196" t="s">
        <v>269</v>
      </c>
      <c r="D274" s="418"/>
      <c r="E274" s="197">
        <v>0.072</v>
      </c>
      <c r="F274" s="198">
        <v>76.2</v>
      </c>
      <c r="G274" s="199">
        <v>6.21</v>
      </c>
      <c r="H274" s="200">
        <f t="shared" si="8"/>
        <v>1.242</v>
      </c>
      <c r="I274" s="265">
        <v>7.45</v>
      </c>
      <c r="J274" s="271">
        <v>43745</v>
      </c>
      <c r="K274" s="1"/>
    </row>
    <row r="275" spans="1:11" ht="39.75" thickBot="1">
      <c r="A275" s="168">
        <v>101</v>
      </c>
      <c r="B275" s="201" t="s">
        <v>271</v>
      </c>
      <c r="C275" s="201" t="s">
        <v>272</v>
      </c>
      <c r="D275" s="22" t="s">
        <v>25</v>
      </c>
      <c r="E275" s="67">
        <v>0.072</v>
      </c>
      <c r="F275" s="201">
        <v>37.2</v>
      </c>
      <c r="G275" s="110">
        <f>F275*E275</f>
        <v>2.6784</v>
      </c>
      <c r="H275" s="172">
        <f t="shared" si="8"/>
        <v>0.5356799999999999</v>
      </c>
      <c r="I275" s="259">
        <f t="shared" si="9"/>
        <v>3.21408</v>
      </c>
      <c r="J275" s="271">
        <v>43745</v>
      </c>
      <c r="K275" s="1"/>
    </row>
    <row r="276" spans="1:11" ht="37.5" customHeight="1" thickBot="1">
      <c r="A276" s="168">
        <v>102</v>
      </c>
      <c r="B276" s="201" t="s">
        <v>273</v>
      </c>
      <c r="C276" s="201" t="s">
        <v>175</v>
      </c>
      <c r="D276" s="22" t="s">
        <v>25</v>
      </c>
      <c r="E276" s="67">
        <v>0.072</v>
      </c>
      <c r="F276" s="202">
        <v>42</v>
      </c>
      <c r="G276" s="110">
        <f>F276*E276</f>
        <v>3.0239999999999996</v>
      </c>
      <c r="H276" s="172">
        <f t="shared" si="8"/>
        <v>0.6047999999999999</v>
      </c>
      <c r="I276" s="259">
        <f t="shared" si="9"/>
        <v>3.6287999999999996</v>
      </c>
      <c r="J276" s="271">
        <v>43745</v>
      </c>
      <c r="K276" s="1"/>
    </row>
    <row r="277" spans="1:11" ht="39" customHeight="1" thickBot="1">
      <c r="A277" s="168">
        <v>103</v>
      </c>
      <c r="B277" s="201" t="s">
        <v>274</v>
      </c>
      <c r="C277" s="201" t="s">
        <v>175</v>
      </c>
      <c r="D277" s="22" t="s">
        <v>25</v>
      </c>
      <c r="E277" s="67">
        <v>0.072</v>
      </c>
      <c r="F277" s="201">
        <v>5.4</v>
      </c>
      <c r="G277" s="110">
        <f>F277*E277</f>
        <v>0.3888</v>
      </c>
      <c r="H277" s="172">
        <f t="shared" si="8"/>
        <v>0.07776</v>
      </c>
      <c r="I277" s="259">
        <f t="shared" si="9"/>
        <v>0.46656</v>
      </c>
      <c r="J277" s="271">
        <v>43745</v>
      </c>
      <c r="K277" s="1" t="s">
        <v>275</v>
      </c>
    </row>
    <row r="278" spans="1:11" ht="27" thickBot="1">
      <c r="A278" s="429">
        <v>104</v>
      </c>
      <c r="B278" s="203" t="s">
        <v>276</v>
      </c>
      <c r="C278" s="432" t="s">
        <v>54</v>
      </c>
      <c r="D278" s="417" t="s">
        <v>25</v>
      </c>
      <c r="E278" s="432">
        <v>0.072</v>
      </c>
      <c r="F278" s="204"/>
      <c r="G278" s="91"/>
      <c r="H278" s="90"/>
      <c r="I278" s="266"/>
      <c r="J278" s="271">
        <v>43745</v>
      </c>
      <c r="K278" s="1"/>
    </row>
    <row r="279" spans="1:11" ht="19.5" customHeight="1" thickBot="1">
      <c r="A279" s="430"/>
      <c r="B279" s="205" t="s">
        <v>277</v>
      </c>
      <c r="C279" s="433"/>
      <c r="D279" s="426"/>
      <c r="E279" s="433"/>
      <c r="F279" s="206">
        <v>117.6</v>
      </c>
      <c r="G279" s="207">
        <f>F279*E278</f>
        <v>8.467199999999998</v>
      </c>
      <c r="H279" s="165">
        <f t="shared" si="8"/>
        <v>1.6934399999999996</v>
      </c>
      <c r="I279" s="256">
        <f t="shared" si="9"/>
        <v>10.160639999999997</v>
      </c>
      <c r="J279" s="271">
        <v>43745</v>
      </c>
      <c r="K279" s="1" t="s">
        <v>278</v>
      </c>
    </row>
    <row r="280" spans="1:11" ht="13.5" customHeight="1" thickBot="1">
      <c r="A280" s="430"/>
      <c r="B280" s="205" t="s">
        <v>279</v>
      </c>
      <c r="C280" s="433"/>
      <c r="D280" s="426"/>
      <c r="E280" s="433"/>
      <c r="F280" s="206">
        <v>34.8</v>
      </c>
      <c r="G280" s="207">
        <f>F280*E278</f>
        <v>2.5056</v>
      </c>
      <c r="H280" s="165">
        <f t="shared" si="8"/>
        <v>0.5011199999999999</v>
      </c>
      <c r="I280" s="256">
        <f t="shared" si="9"/>
        <v>3.0067199999999996</v>
      </c>
      <c r="J280" s="271">
        <v>43745</v>
      </c>
      <c r="K280" s="1"/>
    </row>
    <row r="281" spans="1:11" ht="13.5" customHeight="1" thickBot="1">
      <c r="A281" s="430"/>
      <c r="B281" s="205" t="s">
        <v>280</v>
      </c>
      <c r="C281" s="433"/>
      <c r="D281" s="426"/>
      <c r="E281" s="433"/>
      <c r="F281" s="206">
        <v>141.6</v>
      </c>
      <c r="G281" s="207">
        <f>F281*E278</f>
        <v>10.195199999999998</v>
      </c>
      <c r="H281" s="165">
        <f t="shared" si="8"/>
        <v>2.0390399999999995</v>
      </c>
      <c r="I281" s="256">
        <f t="shared" si="9"/>
        <v>12.234239999999998</v>
      </c>
      <c r="J281" s="271">
        <v>43745</v>
      </c>
      <c r="K281" s="1"/>
    </row>
    <row r="282" spans="1:11" ht="13.5" customHeight="1" thickBot="1">
      <c r="A282" s="431"/>
      <c r="B282" s="208" t="s">
        <v>281</v>
      </c>
      <c r="C282" s="434"/>
      <c r="D282" s="427"/>
      <c r="E282" s="434"/>
      <c r="F282" s="135">
        <v>42.6</v>
      </c>
      <c r="G282" s="209">
        <f>F282*E278</f>
        <v>3.0671999999999997</v>
      </c>
      <c r="H282" s="166">
        <f t="shared" si="8"/>
        <v>0.61344</v>
      </c>
      <c r="I282" s="257">
        <f t="shared" si="9"/>
        <v>3.6806399999999995</v>
      </c>
      <c r="J282" s="271">
        <v>43745</v>
      </c>
      <c r="K282" s="1"/>
    </row>
    <row r="283" spans="1:11" ht="14.25" customHeight="1" thickBot="1">
      <c r="A283" s="174">
        <v>105</v>
      </c>
      <c r="B283" s="175" t="s">
        <v>282</v>
      </c>
      <c r="C283" s="210" t="s">
        <v>67</v>
      </c>
      <c r="D283" s="211" t="s">
        <v>52</v>
      </c>
      <c r="E283" s="176">
        <v>0.072</v>
      </c>
      <c r="F283" s="212">
        <v>6.6</v>
      </c>
      <c r="G283" s="213">
        <f>F283*E283</f>
        <v>0.47519999999999996</v>
      </c>
      <c r="H283" s="177">
        <f t="shared" si="8"/>
        <v>0.09504</v>
      </c>
      <c r="I283" s="260">
        <f t="shared" si="9"/>
        <v>0.57024</v>
      </c>
      <c r="J283" s="271">
        <v>43745</v>
      </c>
      <c r="K283" s="1"/>
    </row>
    <row r="284" spans="1:11" ht="16.5" customHeight="1" thickBot="1">
      <c r="A284" s="423">
        <v>106</v>
      </c>
      <c r="B284" s="214" t="s">
        <v>283</v>
      </c>
      <c r="C284" s="414" t="s">
        <v>67</v>
      </c>
      <c r="D284" s="417" t="s">
        <v>25</v>
      </c>
      <c r="E284" s="414">
        <v>0.072</v>
      </c>
      <c r="F284" s="215"/>
      <c r="G284" s="216"/>
      <c r="H284" s="215"/>
      <c r="I284" s="267"/>
      <c r="J284" s="271">
        <v>43745</v>
      </c>
      <c r="K284" s="1" t="s">
        <v>284</v>
      </c>
    </row>
    <row r="285" spans="1:11" ht="15" customHeight="1" thickBot="1">
      <c r="A285" s="424"/>
      <c r="B285" s="217" t="s">
        <v>285</v>
      </c>
      <c r="C285" s="415"/>
      <c r="D285" s="426"/>
      <c r="E285" s="415"/>
      <c r="F285" s="206">
        <v>7.2</v>
      </c>
      <c r="G285" s="207">
        <f>F285*E284</f>
        <v>0.5184</v>
      </c>
      <c r="H285" s="165">
        <f t="shared" si="8"/>
        <v>0.10367999999999998</v>
      </c>
      <c r="I285" s="256">
        <f t="shared" si="9"/>
        <v>0.62208</v>
      </c>
      <c r="J285" s="271">
        <v>43745</v>
      </c>
      <c r="K285" s="1" t="s">
        <v>286</v>
      </c>
    </row>
    <row r="286" spans="1:11" ht="15.75" customHeight="1" thickBot="1">
      <c r="A286" s="424"/>
      <c r="B286" s="217" t="s">
        <v>287</v>
      </c>
      <c r="C286" s="415"/>
      <c r="D286" s="426"/>
      <c r="E286" s="415"/>
      <c r="F286" s="218">
        <v>9</v>
      </c>
      <c r="G286" s="207">
        <f>F286*E284</f>
        <v>0.6479999999999999</v>
      </c>
      <c r="H286" s="165">
        <f t="shared" si="8"/>
        <v>0.12959999999999997</v>
      </c>
      <c r="I286" s="256">
        <f t="shared" si="9"/>
        <v>0.7775999999999998</v>
      </c>
      <c r="J286" s="271">
        <v>43745</v>
      </c>
      <c r="K286" s="1"/>
    </row>
    <row r="287" spans="1:11" ht="13.5" customHeight="1" thickBot="1">
      <c r="A287" s="425"/>
      <c r="B287" s="219" t="s">
        <v>288</v>
      </c>
      <c r="C287" s="416"/>
      <c r="D287" s="427"/>
      <c r="E287" s="416"/>
      <c r="F287" s="130">
        <v>4.8</v>
      </c>
      <c r="G287" s="209">
        <f>F287*E284</f>
        <v>0.34559999999999996</v>
      </c>
      <c r="H287" s="166">
        <f t="shared" si="8"/>
        <v>0.06911999999999999</v>
      </c>
      <c r="I287" s="257">
        <f t="shared" si="9"/>
        <v>0.41472</v>
      </c>
      <c r="J287" s="271">
        <v>43745</v>
      </c>
      <c r="K287" s="1"/>
    </row>
    <row r="288" spans="1:11" ht="12.75" customHeight="1" thickBot="1">
      <c r="A288" s="423">
        <v>107</v>
      </c>
      <c r="B288" s="203" t="s">
        <v>289</v>
      </c>
      <c r="C288" s="414" t="s">
        <v>67</v>
      </c>
      <c r="D288" s="417" t="s">
        <v>25</v>
      </c>
      <c r="E288" s="414">
        <v>0.072</v>
      </c>
      <c r="F288" s="215"/>
      <c r="G288" s="216"/>
      <c r="H288" s="215"/>
      <c r="I288" s="267"/>
      <c r="J288" s="271">
        <v>43745</v>
      </c>
      <c r="K288" s="1"/>
    </row>
    <row r="289" spans="1:11" ht="20.25" customHeight="1" thickBot="1">
      <c r="A289" s="424"/>
      <c r="B289" s="220" t="s">
        <v>290</v>
      </c>
      <c r="C289" s="415"/>
      <c r="D289" s="426"/>
      <c r="E289" s="415"/>
      <c r="F289" s="221">
        <v>10.8</v>
      </c>
      <c r="G289" s="207">
        <f>F289*E288</f>
        <v>0.7776</v>
      </c>
      <c r="H289" s="165">
        <f t="shared" si="8"/>
        <v>0.15552</v>
      </c>
      <c r="I289" s="256">
        <f t="shared" si="9"/>
        <v>0.93312</v>
      </c>
      <c r="J289" s="271">
        <v>43745</v>
      </c>
      <c r="K289" s="1"/>
    </row>
    <row r="290" spans="1:11" ht="15.75" customHeight="1" thickBot="1">
      <c r="A290" s="425"/>
      <c r="B290" s="222" t="s">
        <v>291</v>
      </c>
      <c r="C290" s="416"/>
      <c r="D290" s="427"/>
      <c r="E290" s="416"/>
      <c r="F290" s="130">
        <v>19.2</v>
      </c>
      <c r="G290" s="209">
        <f>F290*E288</f>
        <v>1.3823999999999999</v>
      </c>
      <c r="H290" s="166">
        <f t="shared" si="8"/>
        <v>0.27647999999999995</v>
      </c>
      <c r="I290" s="257">
        <f t="shared" si="9"/>
        <v>1.65888</v>
      </c>
      <c r="J290" s="271">
        <v>43745</v>
      </c>
      <c r="K290" s="1"/>
    </row>
    <row r="291" spans="1:11" ht="39" customHeight="1" thickBot="1">
      <c r="A291" s="223">
        <v>108</v>
      </c>
      <c r="B291" s="169" t="s">
        <v>292</v>
      </c>
      <c r="C291" s="224" t="s">
        <v>67</v>
      </c>
      <c r="D291" s="22" t="s">
        <v>25</v>
      </c>
      <c r="E291" s="67">
        <v>0.072</v>
      </c>
      <c r="F291" s="225">
        <v>32.4</v>
      </c>
      <c r="G291" s="226">
        <f>F291*E291</f>
        <v>2.3327999999999998</v>
      </c>
      <c r="H291" s="172">
        <f t="shared" si="8"/>
        <v>0.4665599999999999</v>
      </c>
      <c r="I291" s="259">
        <f t="shared" si="9"/>
        <v>2.7993599999999996</v>
      </c>
      <c r="J291" s="271">
        <v>43745</v>
      </c>
      <c r="K291" s="1"/>
    </row>
    <row r="292" spans="1:11" ht="35.25" customHeight="1" thickBot="1">
      <c r="A292" s="223">
        <v>109</v>
      </c>
      <c r="B292" s="201" t="s">
        <v>293</v>
      </c>
      <c r="C292" s="224" t="s">
        <v>67</v>
      </c>
      <c r="D292" s="22" t="s">
        <v>25</v>
      </c>
      <c r="E292" s="67">
        <v>0.072</v>
      </c>
      <c r="F292" s="227">
        <v>17.4</v>
      </c>
      <c r="G292" s="228">
        <f>F292*E292</f>
        <v>1.2528</v>
      </c>
      <c r="H292" s="178">
        <f t="shared" si="8"/>
        <v>0.25055999999999995</v>
      </c>
      <c r="I292" s="261">
        <f t="shared" si="9"/>
        <v>1.5033599999999998</v>
      </c>
      <c r="J292" s="271">
        <v>43745</v>
      </c>
      <c r="K292" s="1"/>
    </row>
    <row r="293" spans="1:11" ht="39.75" thickBot="1">
      <c r="A293" s="223">
        <v>110</v>
      </c>
      <c r="B293" s="201" t="s">
        <v>294</v>
      </c>
      <c r="C293" s="224" t="s">
        <v>67</v>
      </c>
      <c r="D293" s="22" t="s">
        <v>25</v>
      </c>
      <c r="E293" s="67">
        <v>0.072</v>
      </c>
      <c r="F293" s="225">
        <v>5.4</v>
      </c>
      <c r="G293" s="226">
        <f>F293*E293</f>
        <v>0.3888</v>
      </c>
      <c r="H293" s="172">
        <f t="shared" si="8"/>
        <v>0.07776</v>
      </c>
      <c r="I293" s="259">
        <f t="shared" si="9"/>
        <v>0.46656</v>
      </c>
      <c r="J293" s="271">
        <v>43745</v>
      </c>
      <c r="K293" s="1"/>
    </row>
    <row r="294" spans="1:11" ht="54" thickBot="1">
      <c r="A294" s="411">
        <v>111</v>
      </c>
      <c r="B294" s="133" t="s">
        <v>295</v>
      </c>
      <c r="C294" s="414" t="s">
        <v>67</v>
      </c>
      <c r="D294" s="417" t="s">
        <v>25</v>
      </c>
      <c r="E294" s="420">
        <v>0.072</v>
      </c>
      <c r="F294" s="215"/>
      <c r="G294" s="216"/>
      <c r="H294" s="215"/>
      <c r="I294" s="267"/>
      <c r="J294" s="271"/>
      <c r="K294" s="1"/>
    </row>
    <row r="295" spans="1:11" ht="16.5" customHeight="1" thickBot="1">
      <c r="A295" s="412"/>
      <c r="B295" s="229" t="s">
        <v>296</v>
      </c>
      <c r="C295" s="415"/>
      <c r="D295" s="418"/>
      <c r="E295" s="421"/>
      <c r="F295" s="221">
        <v>45.6</v>
      </c>
      <c r="G295" s="207">
        <f>F295*E294</f>
        <v>3.2832</v>
      </c>
      <c r="H295" s="165">
        <f t="shared" si="8"/>
        <v>0.65664</v>
      </c>
      <c r="I295" s="256">
        <f t="shared" si="9"/>
        <v>3.93984</v>
      </c>
      <c r="J295" s="271">
        <v>43745</v>
      </c>
      <c r="K295" s="1"/>
    </row>
    <row r="296" spans="1:11" ht="14.25" customHeight="1" thickBot="1">
      <c r="A296" s="412"/>
      <c r="B296" s="229" t="s">
        <v>297</v>
      </c>
      <c r="C296" s="415"/>
      <c r="D296" s="418"/>
      <c r="E296" s="421"/>
      <c r="F296" s="221">
        <v>21.6</v>
      </c>
      <c r="G296" s="207">
        <f>F296*E294</f>
        <v>1.5552</v>
      </c>
      <c r="H296" s="165">
        <f t="shared" si="8"/>
        <v>0.31104</v>
      </c>
      <c r="I296" s="256">
        <f t="shared" si="9"/>
        <v>1.86624</v>
      </c>
      <c r="J296" s="271">
        <v>43745</v>
      </c>
      <c r="K296" s="1"/>
    </row>
    <row r="297" spans="1:11" ht="14.25" customHeight="1" thickBot="1">
      <c r="A297" s="412"/>
      <c r="B297" s="229" t="s">
        <v>298</v>
      </c>
      <c r="C297" s="415"/>
      <c r="D297" s="418"/>
      <c r="E297" s="421"/>
      <c r="F297" s="230">
        <v>54</v>
      </c>
      <c r="G297" s="207">
        <f>F297*E294</f>
        <v>3.888</v>
      </c>
      <c r="H297" s="165">
        <f t="shared" si="8"/>
        <v>0.7776</v>
      </c>
      <c r="I297" s="256">
        <f t="shared" si="9"/>
        <v>4.6655999999999995</v>
      </c>
      <c r="J297" s="271">
        <v>43745</v>
      </c>
      <c r="K297" s="1"/>
    </row>
    <row r="298" spans="1:11" ht="15.75" customHeight="1" thickBot="1">
      <c r="A298" s="413"/>
      <c r="B298" s="231" t="s">
        <v>299</v>
      </c>
      <c r="C298" s="416"/>
      <c r="D298" s="418"/>
      <c r="E298" s="422"/>
      <c r="F298" s="130">
        <v>74.4</v>
      </c>
      <c r="G298" s="209">
        <f>F298*E294</f>
        <v>5.3568</v>
      </c>
      <c r="H298" s="166">
        <f t="shared" si="8"/>
        <v>1.0713599999999999</v>
      </c>
      <c r="I298" s="257">
        <f t="shared" si="9"/>
        <v>6.42816</v>
      </c>
      <c r="J298" s="271">
        <v>43745</v>
      </c>
      <c r="K298" s="1"/>
    </row>
    <row r="299" spans="1:11" ht="14.25" customHeight="1" thickBot="1">
      <c r="A299" s="223">
        <v>112</v>
      </c>
      <c r="B299" s="232" t="s">
        <v>300</v>
      </c>
      <c r="C299" s="224" t="s">
        <v>74</v>
      </c>
      <c r="D299" s="419"/>
      <c r="E299" s="67">
        <v>0.072</v>
      </c>
      <c r="F299" s="225">
        <v>60</v>
      </c>
      <c r="G299" s="226">
        <f>E299*F299</f>
        <v>4.319999999999999</v>
      </c>
      <c r="H299" s="225">
        <f>G299*20/100</f>
        <v>0.8639999999999999</v>
      </c>
      <c r="I299" s="268">
        <f t="shared" si="9"/>
        <v>5.183999999999999</v>
      </c>
      <c r="J299" s="271">
        <v>43745</v>
      </c>
      <c r="K299" s="1"/>
    </row>
    <row r="300" spans="1:11" ht="25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.25">
      <c r="A301" s="1"/>
      <c r="B301" s="4" t="s">
        <v>301</v>
      </c>
      <c r="D301" s="1"/>
      <c r="E301" s="4" t="s">
        <v>302</v>
      </c>
      <c r="F301" s="1"/>
      <c r="G301" s="1"/>
      <c r="H301" s="1"/>
      <c r="I301" s="1"/>
      <c r="J301" s="1"/>
      <c r="K301" s="2"/>
    </row>
    <row r="302" ht="14.25">
      <c r="K302" s="2"/>
    </row>
  </sheetData>
  <sheetProtection/>
  <mergeCells count="348">
    <mergeCell ref="A8:J8"/>
    <mergeCell ref="A9:J9"/>
    <mergeCell ref="A10:J10"/>
    <mergeCell ref="A12:B12"/>
    <mergeCell ref="C12:J13"/>
    <mergeCell ref="C14:J15"/>
    <mergeCell ref="H2:J2"/>
    <mergeCell ref="H3:J3"/>
    <mergeCell ref="H4:J4"/>
    <mergeCell ref="H5:J5"/>
    <mergeCell ref="H6:J6"/>
    <mergeCell ref="A7:J7"/>
    <mergeCell ref="H16:H17"/>
    <mergeCell ref="I16:I17"/>
    <mergeCell ref="J16:J17"/>
    <mergeCell ref="A19:A23"/>
    <mergeCell ref="B19:B23"/>
    <mergeCell ref="C19:C23"/>
    <mergeCell ref="D19:D23"/>
    <mergeCell ref="E19:E23"/>
    <mergeCell ref="F19:F23"/>
    <mergeCell ref="A16:A17"/>
    <mergeCell ref="B16:B17"/>
    <mergeCell ref="C16:C17"/>
    <mergeCell ref="D16:D17"/>
    <mergeCell ref="F16:F17"/>
    <mergeCell ref="G16:G17"/>
    <mergeCell ref="J24:J26"/>
    <mergeCell ref="G19:G23"/>
    <mergeCell ref="H19:H23"/>
    <mergeCell ref="I19:I23"/>
    <mergeCell ref="J19:J23"/>
    <mergeCell ref="A36:J36"/>
    <mergeCell ref="A37:J37"/>
    <mergeCell ref="A38:J38"/>
    <mergeCell ref="A39:J39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A41:B41"/>
    <mergeCell ref="C41:J42"/>
    <mergeCell ref="A27:I27"/>
    <mergeCell ref="H28:J28"/>
    <mergeCell ref="H31:J31"/>
    <mergeCell ref="H32:J32"/>
    <mergeCell ref="H33:J33"/>
    <mergeCell ref="H34:J34"/>
    <mergeCell ref="A48:A53"/>
    <mergeCell ref="D48:D53"/>
    <mergeCell ref="C49:C51"/>
    <mergeCell ref="C52:C53"/>
    <mergeCell ref="A55:A57"/>
    <mergeCell ref="C55:C57"/>
    <mergeCell ref="D55:D57"/>
    <mergeCell ref="C43:J44"/>
    <mergeCell ref="A45:A46"/>
    <mergeCell ref="B45:B46"/>
    <mergeCell ref="C45:C46"/>
    <mergeCell ref="D45:D46"/>
    <mergeCell ref="F45:F46"/>
    <mergeCell ref="G45:G46"/>
    <mergeCell ref="H45:H46"/>
    <mergeCell ref="I45:I46"/>
    <mergeCell ref="J45:J46"/>
    <mergeCell ref="A60:A62"/>
    <mergeCell ref="B60:B62"/>
    <mergeCell ref="C60:C62"/>
    <mergeCell ref="D60:D62"/>
    <mergeCell ref="E60:E62"/>
    <mergeCell ref="A58:A59"/>
    <mergeCell ref="B58:B59"/>
    <mergeCell ref="C58:C59"/>
    <mergeCell ref="D58:D59"/>
    <mergeCell ref="E58:E59"/>
    <mergeCell ref="F60:F62"/>
    <mergeCell ref="G60:G62"/>
    <mergeCell ref="H60:H62"/>
    <mergeCell ref="I60:I62"/>
    <mergeCell ref="J60:J62"/>
    <mergeCell ref="G58:G59"/>
    <mergeCell ref="H58:H59"/>
    <mergeCell ref="I58:I59"/>
    <mergeCell ref="J58:J59"/>
    <mergeCell ref="F58:F59"/>
    <mergeCell ref="A68:A69"/>
    <mergeCell ref="B68:B69"/>
    <mergeCell ref="C68:C69"/>
    <mergeCell ref="D68:D69"/>
    <mergeCell ref="E68:E69"/>
    <mergeCell ref="G63:G65"/>
    <mergeCell ref="H63:H65"/>
    <mergeCell ref="I63:I65"/>
    <mergeCell ref="A66:A67"/>
    <mergeCell ref="B66:B67"/>
    <mergeCell ref="C66:C67"/>
    <mergeCell ref="D66:D67"/>
    <mergeCell ref="E66:E67"/>
    <mergeCell ref="A63:A65"/>
    <mergeCell ref="B63:B65"/>
    <mergeCell ref="C63:C65"/>
    <mergeCell ref="D63:D65"/>
    <mergeCell ref="E63:E65"/>
    <mergeCell ref="J63:J65"/>
    <mergeCell ref="F68:F69"/>
    <mergeCell ref="G68:G69"/>
    <mergeCell ref="H68:H69"/>
    <mergeCell ref="I68:I69"/>
    <mergeCell ref="J68:J69"/>
    <mergeCell ref="F66:F67"/>
    <mergeCell ref="G66:G67"/>
    <mergeCell ref="H66:H67"/>
    <mergeCell ref="I66:I67"/>
    <mergeCell ref="F63:F65"/>
    <mergeCell ref="I74:I77"/>
    <mergeCell ref="J74:J77"/>
    <mergeCell ref="A70:A73"/>
    <mergeCell ref="C70:C73"/>
    <mergeCell ref="D70:D73"/>
    <mergeCell ref="E71:E73"/>
    <mergeCell ref="A74:A77"/>
    <mergeCell ref="B74:B77"/>
    <mergeCell ref="C74:C77"/>
    <mergeCell ref="D74:D77"/>
    <mergeCell ref="E74:E77"/>
    <mergeCell ref="A78:A80"/>
    <mergeCell ref="B78:B81"/>
    <mergeCell ref="C78:C79"/>
    <mergeCell ref="D78:D81"/>
    <mergeCell ref="E78:E79"/>
    <mergeCell ref="F78:F79"/>
    <mergeCell ref="F74:F77"/>
    <mergeCell ref="G74:G77"/>
    <mergeCell ref="H74:H77"/>
    <mergeCell ref="G78:G79"/>
    <mergeCell ref="H78:H79"/>
    <mergeCell ref="I78:I79"/>
    <mergeCell ref="J78:J79"/>
    <mergeCell ref="F80:F81"/>
    <mergeCell ref="G80:G81"/>
    <mergeCell ref="H80:H81"/>
    <mergeCell ref="I80:I81"/>
    <mergeCell ref="J80:J81"/>
    <mergeCell ref="C84:C85"/>
    <mergeCell ref="D86:D89"/>
    <mergeCell ref="H87:H89"/>
    <mergeCell ref="I87:I89"/>
    <mergeCell ref="J87:J89"/>
    <mergeCell ref="G87:G89"/>
    <mergeCell ref="G82:G83"/>
    <mergeCell ref="H82:H83"/>
    <mergeCell ref="I82:I83"/>
    <mergeCell ref="A82:A85"/>
    <mergeCell ref="B82:B83"/>
    <mergeCell ref="C82:C83"/>
    <mergeCell ref="D82:D85"/>
    <mergeCell ref="E82:E83"/>
    <mergeCell ref="F82:F83"/>
    <mergeCell ref="A87:A89"/>
    <mergeCell ref="B87:B89"/>
    <mergeCell ref="C87:C89"/>
    <mergeCell ref="E87:E89"/>
    <mergeCell ref="F87:F89"/>
    <mergeCell ref="A93:A94"/>
    <mergeCell ref="B93:B94"/>
    <mergeCell ref="C93:C94"/>
    <mergeCell ref="D93:D94"/>
    <mergeCell ref="E93:E94"/>
    <mergeCell ref="A90:A92"/>
    <mergeCell ref="B90:B92"/>
    <mergeCell ref="C90:C92"/>
    <mergeCell ref="D90:D92"/>
    <mergeCell ref="E90:E92"/>
    <mergeCell ref="F93:F94"/>
    <mergeCell ref="G93:G94"/>
    <mergeCell ref="H93:H94"/>
    <mergeCell ref="I93:I94"/>
    <mergeCell ref="J93:J94"/>
    <mergeCell ref="G90:G92"/>
    <mergeCell ref="H90:H92"/>
    <mergeCell ref="I90:I92"/>
    <mergeCell ref="J90:J92"/>
    <mergeCell ref="F90:F92"/>
    <mergeCell ref="A109:A116"/>
    <mergeCell ref="D109:D116"/>
    <mergeCell ref="C110:C116"/>
    <mergeCell ref="E110:E116"/>
    <mergeCell ref="D117:D120"/>
    <mergeCell ref="A118:A120"/>
    <mergeCell ref="C119:C120"/>
    <mergeCell ref="E119:E120"/>
    <mergeCell ref="D95:D97"/>
    <mergeCell ref="A98:A102"/>
    <mergeCell ref="D98:D102"/>
    <mergeCell ref="C99:C102"/>
    <mergeCell ref="E99:E102"/>
    <mergeCell ref="A103:A108"/>
    <mergeCell ref="D103:D108"/>
    <mergeCell ref="C104:C108"/>
    <mergeCell ref="E104:E108"/>
    <mergeCell ref="A128:A130"/>
    <mergeCell ref="D128:D130"/>
    <mergeCell ref="C129:C130"/>
    <mergeCell ref="E129:E130"/>
    <mergeCell ref="D132:D136"/>
    <mergeCell ref="E132:E133"/>
    <mergeCell ref="A121:A123"/>
    <mergeCell ref="D121:D124"/>
    <mergeCell ref="C122:C123"/>
    <mergeCell ref="E122:E123"/>
    <mergeCell ref="A125:A127"/>
    <mergeCell ref="D125:D127"/>
    <mergeCell ref="C126:C127"/>
    <mergeCell ref="E126:E127"/>
    <mergeCell ref="E147:E149"/>
    <mergeCell ref="A151:A153"/>
    <mergeCell ref="C151:C153"/>
    <mergeCell ref="D151:D153"/>
    <mergeCell ref="C154:C156"/>
    <mergeCell ref="D154:D156"/>
    <mergeCell ref="D137:D140"/>
    <mergeCell ref="D141:D143"/>
    <mergeCell ref="D144:D145"/>
    <mergeCell ref="A146:A149"/>
    <mergeCell ref="D146:D149"/>
    <mergeCell ref="C147:C149"/>
    <mergeCell ref="A163:A165"/>
    <mergeCell ref="C164:C165"/>
    <mergeCell ref="D164:D165"/>
    <mergeCell ref="E164:E165"/>
    <mergeCell ref="A166:A169"/>
    <mergeCell ref="D166:D169"/>
    <mergeCell ref="C167:C169"/>
    <mergeCell ref="E167:E169"/>
    <mergeCell ref="A157:A159"/>
    <mergeCell ref="D157:D159"/>
    <mergeCell ref="C158:C159"/>
    <mergeCell ref="E158:E159"/>
    <mergeCell ref="A160:A162"/>
    <mergeCell ref="D160:D162"/>
    <mergeCell ref="C161:C162"/>
    <mergeCell ref="E161:E162"/>
    <mergeCell ref="D172:D173"/>
    <mergeCell ref="A175:A179"/>
    <mergeCell ref="C175:C179"/>
    <mergeCell ref="D175:D179"/>
    <mergeCell ref="E175:E179"/>
    <mergeCell ref="A181:A185"/>
    <mergeCell ref="C181:C185"/>
    <mergeCell ref="D181:D185"/>
    <mergeCell ref="E181:E185"/>
    <mergeCell ref="A186:A190"/>
    <mergeCell ref="C186:C190"/>
    <mergeCell ref="D186:D190"/>
    <mergeCell ref="E186:E190"/>
    <mergeCell ref="D191:D195"/>
    <mergeCell ref="A196:A200"/>
    <mergeCell ref="C196:C200"/>
    <mergeCell ref="D196:D200"/>
    <mergeCell ref="E196:E200"/>
    <mergeCell ref="A211:A215"/>
    <mergeCell ref="C211:C215"/>
    <mergeCell ref="D211:D215"/>
    <mergeCell ref="E211:E215"/>
    <mergeCell ref="A216:A218"/>
    <mergeCell ref="C216:C218"/>
    <mergeCell ref="D216:D218"/>
    <mergeCell ref="E216:E218"/>
    <mergeCell ref="D201:D204"/>
    <mergeCell ref="A202:A204"/>
    <mergeCell ref="C202:C204"/>
    <mergeCell ref="E202:E204"/>
    <mergeCell ref="A205:A209"/>
    <mergeCell ref="C205:C208"/>
    <mergeCell ref="D205:D209"/>
    <mergeCell ref="E205:E209"/>
    <mergeCell ref="A221:A223"/>
    <mergeCell ref="C221:C223"/>
    <mergeCell ref="D221:D223"/>
    <mergeCell ref="E221:E223"/>
    <mergeCell ref="D224:D225"/>
    <mergeCell ref="A226:A228"/>
    <mergeCell ref="C226:C228"/>
    <mergeCell ref="D226:D228"/>
    <mergeCell ref="E226:E228"/>
    <mergeCell ref="D236:D239"/>
    <mergeCell ref="A237:A239"/>
    <mergeCell ref="C237:C239"/>
    <mergeCell ref="E237:E239"/>
    <mergeCell ref="A241:A244"/>
    <mergeCell ref="C241:C244"/>
    <mergeCell ref="D241:D244"/>
    <mergeCell ref="E241:E244"/>
    <mergeCell ref="A230:A232"/>
    <mergeCell ref="C230:C232"/>
    <mergeCell ref="D230:D232"/>
    <mergeCell ref="E230:E232"/>
    <mergeCell ref="A233:A235"/>
    <mergeCell ref="C233:C235"/>
    <mergeCell ref="D233:D235"/>
    <mergeCell ref="E233:E235"/>
    <mergeCell ref="D254:D257"/>
    <mergeCell ref="A255:A257"/>
    <mergeCell ref="C255:C257"/>
    <mergeCell ref="E255:E257"/>
    <mergeCell ref="A258:A262"/>
    <mergeCell ref="C258:C262"/>
    <mergeCell ref="D258:D262"/>
    <mergeCell ref="E258:E262"/>
    <mergeCell ref="D245:D246"/>
    <mergeCell ref="C247:C250"/>
    <mergeCell ref="D247:D250"/>
    <mergeCell ref="E247:E250"/>
    <mergeCell ref="A251:A253"/>
    <mergeCell ref="C251:C253"/>
    <mergeCell ref="D251:D253"/>
    <mergeCell ref="E251:E253"/>
    <mergeCell ref="D273:D274"/>
    <mergeCell ref="A278:A282"/>
    <mergeCell ref="C278:C282"/>
    <mergeCell ref="D278:D282"/>
    <mergeCell ref="E278:E282"/>
    <mergeCell ref="A263:A265"/>
    <mergeCell ref="C263:C265"/>
    <mergeCell ref="D263:D265"/>
    <mergeCell ref="E263:E265"/>
    <mergeCell ref="D266:D268"/>
    <mergeCell ref="A270:A272"/>
    <mergeCell ref="C270:C272"/>
    <mergeCell ref="D270:D272"/>
    <mergeCell ref="E270:E272"/>
    <mergeCell ref="A294:A298"/>
    <mergeCell ref="C294:C298"/>
    <mergeCell ref="D294:D299"/>
    <mergeCell ref="E294:E298"/>
    <mergeCell ref="A284:A287"/>
    <mergeCell ref="C284:C287"/>
    <mergeCell ref="D284:D287"/>
    <mergeCell ref="E284:E287"/>
    <mergeCell ref="A288:A290"/>
    <mergeCell ref="C288:C290"/>
    <mergeCell ref="D288:D290"/>
    <mergeCell ref="E288:E29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3"/>
  <sheetViews>
    <sheetView zoomScalePageLayoutView="0" workbookViewId="0" topLeftCell="A1">
      <selection activeCell="B172" sqref="B172"/>
    </sheetView>
  </sheetViews>
  <sheetFormatPr defaultColWidth="9.140625" defaultRowHeight="15"/>
  <cols>
    <col min="2" max="2" width="7.28125" style="0" customWidth="1"/>
    <col min="3" max="3" width="71.140625" style="0" customWidth="1"/>
    <col min="4" max="4" width="12.7109375" style="0" customWidth="1"/>
    <col min="5" max="5" width="0.5625" style="0" hidden="1" customWidth="1"/>
    <col min="6" max="6" width="10.00390625" style="0" hidden="1" customWidth="1"/>
    <col min="7" max="7" width="9.140625" style="0" hidden="1" customWidth="1"/>
    <col min="8" max="8" width="13.421875" style="0" customWidth="1"/>
    <col min="9" max="12" width="9.140625" style="0" hidden="1" customWidth="1"/>
  </cols>
  <sheetData>
    <row r="1" spans="2:12" ht="15">
      <c r="B1" s="637" t="s">
        <v>31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</row>
    <row r="2" spans="2:12" ht="15">
      <c r="B2" s="637" t="s">
        <v>328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2:12" ht="15" customHeight="1">
      <c r="B3" s="638" t="s">
        <v>303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2:12" ht="15" customHeight="1">
      <c r="B4" s="638" t="s">
        <v>317</v>
      </c>
      <c r="C4" s="638"/>
      <c r="D4" s="638"/>
      <c r="E4" s="638"/>
      <c r="F4" s="638"/>
      <c r="G4" s="638"/>
      <c r="H4" s="638"/>
      <c r="I4" s="394"/>
      <c r="J4" s="394"/>
      <c r="K4" s="394"/>
      <c r="L4" s="394"/>
    </row>
    <row r="5" spans="2:12" ht="15" customHeight="1">
      <c r="B5" s="639" t="s">
        <v>323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2:12" ht="15">
      <c r="B6" s="630" t="s">
        <v>33</v>
      </c>
      <c r="C6" s="630" t="s">
        <v>34</v>
      </c>
      <c r="D6" s="630" t="s">
        <v>35</v>
      </c>
      <c r="E6" s="630" t="s">
        <v>15</v>
      </c>
      <c r="F6" s="275">
        <v>3.82</v>
      </c>
      <c r="G6" s="630" t="s">
        <v>36</v>
      </c>
      <c r="H6" s="630" t="s">
        <v>37</v>
      </c>
      <c r="I6" s="630" t="s">
        <v>19</v>
      </c>
      <c r="J6" s="630" t="s">
        <v>38</v>
      </c>
      <c r="K6" s="630" t="s">
        <v>21</v>
      </c>
      <c r="L6" s="632" t="s">
        <v>304</v>
      </c>
    </row>
    <row r="7" spans="2:12" ht="105.75" customHeight="1">
      <c r="B7" s="631"/>
      <c r="C7" s="631"/>
      <c r="D7" s="631"/>
      <c r="E7" s="631"/>
      <c r="F7" s="276" t="s">
        <v>305</v>
      </c>
      <c r="G7" s="631"/>
      <c r="H7" s="636"/>
      <c r="I7" s="631"/>
      <c r="J7" s="631"/>
      <c r="K7" s="631"/>
      <c r="L7" s="633"/>
    </row>
    <row r="8" spans="2:12" ht="30" customHeight="1" thickBot="1">
      <c r="B8" s="277">
        <v>1</v>
      </c>
      <c r="C8" s="278" t="s">
        <v>40</v>
      </c>
      <c r="D8" s="277" t="s">
        <v>41</v>
      </c>
      <c r="E8" s="277" t="s">
        <v>52</v>
      </c>
      <c r="F8" s="277">
        <v>0.064</v>
      </c>
      <c r="G8" s="277">
        <v>13.3</v>
      </c>
      <c r="H8" s="395">
        <v>0.96</v>
      </c>
      <c r="I8" s="279">
        <f>H8*20/100</f>
        <v>0.192</v>
      </c>
      <c r="J8" s="279">
        <f>I8+H8-0.01</f>
        <v>1.142</v>
      </c>
      <c r="K8" s="380">
        <v>43586</v>
      </c>
      <c r="L8" s="342">
        <v>29</v>
      </c>
    </row>
    <row r="9" spans="2:12" ht="31.5" thickBot="1">
      <c r="B9" s="634">
        <v>2</v>
      </c>
      <c r="C9" s="280" t="s">
        <v>42</v>
      </c>
      <c r="D9" s="281"/>
      <c r="E9" s="630" t="s">
        <v>52</v>
      </c>
      <c r="F9" s="281"/>
      <c r="G9" s="281"/>
      <c r="H9" s="279"/>
      <c r="I9" s="282"/>
      <c r="J9" s="282"/>
      <c r="K9" s="380">
        <v>43586</v>
      </c>
      <c r="L9" s="381"/>
    </row>
    <row r="10" spans="2:12" ht="15.75" thickBot="1">
      <c r="B10" s="634"/>
      <c r="C10" s="280" t="s">
        <v>43</v>
      </c>
      <c r="D10" s="636" t="s">
        <v>44</v>
      </c>
      <c r="E10" s="635"/>
      <c r="F10" s="281">
        <v>0.064</v>
      </c>
      <c r="G10" s="281">
        <v>7.2</v>
      </c>
      <c r="H10" s="279">
        <v>0.52</v>
      </c>
      <c r="I10" s="279">
        <f>H10*20/100</f>
        <v>0.10400000000000001</v>
      </c>
      <c r="J10" s="279">
        <f>I10+H10</f>
        <v>0.624</v>
      </c>
      <c r="K10" s="380">
        <v>43586</v>
      </c>
      <c r="L10" s="342">
        <v>30</v>
      </c>
    </row>
    <row r="11" spans="2:12" ht="15.75" thickBot="1">
      <c r="B11" s="634"/>
      <c r="C11" s="280" t="s">
        <v>45</v>
      </c>
      <c r="D11" s="636"/>
      <c r="E11" s="635"/>
      <c r="F11" s="281">
        <v>0.064</v>
      </c>
      <c r="G11" s="281">
        <v>15</v>
      </c>
      <c r="H11" s="279">
        <v>1.08</v>
      </c>
      <c r="I11" s="279">
        <f aca="true" t="shared" si="0" ref="I11:I17">H11*20/100</f>
        <v>0.21600000000000003</v>
      </c>
      <c r="J11" s="279">
        <f>I11+H11</f>
        <v>1.296</v>
      </c>
      <c r="K11" s="380">
        <v>43586</v>
      </c>
      <c r="L11" s="342">
        <v>31</v>
      </c>
    </row>
    <row r="12" spans="2:12" ht="15.75" thickBot="1">
      <c r="B12" s="634"/>
      <c r="C12" s="280" t="s">
        <v>46</v>
      </c>
      <c r="D12" s="631"/>
      <c r="E12" s="635"/>
      <c r="F12" s="281">
        <v>0.064</v>
      </c>
      <c r="G12" s="281">
        <v>24</v>
      </c>
      <c r="H12" s="279">
        <v>1.73</v>
      </c>
      <c r="I12" s="279">
        <f t="shared" si="0"/>
        <v>0.34600000000000003</v>
      </c>
      <c r="J12" s="279">
        <f>I12+H12</f>
        <v>2.076</v>
      </c>
      <c r="K12" s="380">
        <v>43586</v>
      </c>
      <c r="L12" s="342">
        <v>32</v>
      </c>
    </row>
    <row r="13" spans="2:12" ht="15.75" thickBot="1">
      <c r="B13" s="634"/>
      <c r="C13" s="280" t="s">
        <v>47</v>
      </c>
      <c r="D13" s="634" t="s">
        <v>48</v>
      </c>
      <c r="E13" s="635"/>
      <c r="F13" s="281">
        <v>0.064</v>
      </c>
      <c r="G13" s="281">
        <v>16.8</v>
      </c>
      <c r="H13" s="279">
        <v>1.21</v>
      </c>
      <c r="I13" s="279">
        <f t="shared" si="0"/>
        <v>0.242</v>
      </c>
      <c r="J13" s="279">
        <f>I13+H13-0.01</f>
        <v>1.442</v>
      </c>
      <c r="K13" s="380">
        <v>43586</v>
      </c>
      <c r="L13" s="342">
        <v>33</v>
      </c>
    </row>
    <row r="14" spans="2:12" ht="15.75" thickBot="1">
      <c r="B14" s="630"/>
      <c r="C14" s="283" t="s">
        <v>49</v>
      </c>
      <c r="D14" s="630"/>
      <c r="E14" s="635"/>
      <c r="F14" s="284">
        <v>0.064</v>
      </c>
      <c r="G14" s="284">
        <v>24</v>
      </c>
      <c r="H14" s="396">
        <v>1.73</v>
      </c>
      <c r="I14" s="285">
        <f t="shared" si="0"/>
        <v>0.34600000000000003</v>
      </c>
      <c r="J14" s="285">
        <f>I14+H14</f>
        <v>2.076</v>
      </c>
      <c r="K14" s="380">
        <v>43586</v>
      </c>
      <c r="L14" s="329">
        <v>34</v>
      </c>
    </row>
    <row r="15" spans="2:12" ht="15.75" thickBot="1">
      <c r="B15" s="646">
        <v>3</v>
      </c>
      <c r="C15" s="278" t="s">
        <v>53</v>
      </c>
      <c r="D15" s="647" t="s">
        <v>54</v>
      </c>
      <c r="E15" s="647" t="s">
        <v>52</v>
      </c>
      <c r="F15" s="277">
        <v>0.064</v>
      </c>
      <c r="G15" s="277">
        <v>4.8</v>
      </c>
      <c r="H15" s="395">
        <v>0.35</v>
      </c>
      <c r="I15" s="286">
        <f t="shared" si="0"/>
        <v>0.07</v>
      </c>
      <c r="J15" s="286">
        <f>I15+H15+0.01</f>
        <v>0.43</v>
      </c>
      <c r="K15" s="382">
        <v>43586</v>
      </c>
      <c r="L15" s="383">
        <v>56</v>
      </c>
    </row>
    <row r="16" spans="2:12" ht="15.75" thickBot="1">
      <c r="B16" s="646"/>
      <c r="C16" s="278" t="s">
        <v>55</v>
      </c>
      <c r="D16" s="648"/>
      <c r="E16" s="648"/>
      <c r="F16" s="277">
        <v>0.064</v>
      </c>
      <c r="G16" s="277">
        <v>10.8</v>
      </c>
      <c r="H16" s="395">
        <v>0.78</v>
      </c>
      <c r="I16" s="287">
        <f t="shared" si="0"/>
        <v>0.15600000000000003</v>
      </c>
      <c r="J16" s="287">
        <f>I16+H16+0.01</f>
        <v>0.9460000000000001</v>
      </c>
      <c r="K16" s="382">
        <v>43586</v>
      </c>
      <c r="L16" s="384">
        <v>56</v>
      </c>
    </row>
    <row r="17" spans="2:12" ht="15.75" thickBot="1">
      <c r="B17" s="646"/>
      <c r="C17" s="278" t="s">
        <v>56</v>
      </c>
      <c r="D17" s="649"/>
      <c r="E17" s="649"/>
      <c r="F17" s="277">
        <v>0.064</v>
      </c>
      <c r="G17" s="277">
        <v>15</v>
      </c>
      <c r="H17" s="395">
        <v>1.08</v>
      </c>
      <c r="I17" s="285">
        <f t="shared" si="0"/>
        <v>0.21600000000000003</v>
      </c>
      <c r="J17" s="285">
        <f>I17+H17</f>
        <v>1.296</v>
      </c>
      <c r="K17" s="382">
        <v>43586</v>
      </c>
      <c r="L17" s="385">
        <v>57</v>
      </c>
    </row>
    <row r="18" spans="2:12" ht="15.75" thickBot="1">
      <c r="B18" s="631">
        <v>4</v>
      </c>
      <c r="C18" s="650" t="s">
        <v>59</v>
      </c>
      <c r="D18" s="653" t="s">
        <v>60</v>
      </c>
      <c r="E18" s="636" t="s">
        <v>52</v>
      </c>
      <c r="F18" s="636">
        <v>0.064</v>
      </c>
      <c r="G18" s="636">
        <v>43.2</v>
      </c>
      <c r="H18" s="640">
        <v>3.11</v>
      </c>
      <c r="I18" s="641">
        <f>H18*20/100</f>
        <v>0.622</v>
      </c>
      <c r="J18" s="641">
        <f>I18+H18</f>
        <v>3.7319999999999998</v>
      </c>
      <c r="K18" s="380">
        <v>43586</v>
      </c>
      <c r="L18" s="643">
        <v>232</v>
      </c>
    </row>
    <row r="19" spans="2:12" ht="8.25" customHeight="1" thickBot="1">
      <c r="B19" s="634"/>
      <c r="C19" s="651"/>
      <c r="D19" s="653"/>
      <c r="E19" s="636"/>
      <c r="F19" s="636"/>
      <c r="G19" s="636"/>
      <c r="H19" s="640"/>
      <c r="I19" s="640"/>
      <c r="J19" s="640"/>
      <c r="K19" s="380">
        <v>43586</v>
      </c>
      <c r="L19" s="644"/>
    </row>
    <row r="20" spans="2:12" ht="1.5" customHeight="1" hidden="1" thickBot="1">
      <c r="B20" s="630"/>
      <c r="C20" s="652"/>
      <c r="D20" s="653"/>
      <c r="E20" s="636"/>
      <c r="F20" s="636"/>
      <c r="G20" s="636"/>
      <c r="H20" s="640"/>
      <c r="I20" s="642"/>
      <c r="J20" s="642"/>
      <c r="K20" s="380">
        <v>43586</v>
      </c>
      <c r="L20" s="645"/>
    </row>
    <row r="21" spans="2:12" ht="15.75" thickBot="1">
      <c r="B21" s="646">
        <v>5</v>
      </c>
      <c r="C21" s="657" t="s">
        <v>61</v>
      </c>
      <c r="D21" s="647" t="s">
        <v>62</v>
      </c>
      <c r="E21" s="647" t="s">
        <v>52</v>
      </c>
      <c r="F21" s="646">
        <v>0.064</v>
      </c>
      <c r="G21" s="646">
        <v>20</v>
      </c>
      <c r="H21" s="646">
        <v>1.44</v>
      </c>
      <c r="I21" s="654">
        <f>H21*20/100</f>
        <v>0.288</v>
      </c>
      <c r="J21" s="654">
        <f>I21+H21</f>
        <v>1.728</v>
      </c>
      <c r="K21" s="380">
        <v>43586</v>
      </c>
      <c r="L21" s="643">
        <v>311</v>
      </c>
    </row>
    <row r="22" spans="2:12" ht="15.75" thickBot="1">
      <c r="B22" s="646"/>
      <c r="C22" s="657"/>
      <c r="D22" s="648"/>
      <c r="E22" s="648"/>
      <c r="F22" s="646"/>
      <c r="G22" s="646"/>
      <c r="H22" s="646"/>
      <c r="I22" s="655"/>
      <c r="J22" s="655"/>
      <c r="K22" s="380">
        <v>43586</v>
      </c>
      <c r="L22" s="644"/>
    </row>
    <row r="23" spans="2:12" ht="8.25" customHeight="1" thickBot="1">
      <c r="B23" s="646"/>
      <c r="C23" s="657"/>
      <c r="D23" s="649"/>
      <c r="E23" s="649"/>
      <c r="F23" s="646"/>
      <c r="G23" s="646"/>
      <c r="H23" s="646"/>
      <c r="I23" s="655"/>
      <c r="J23" s="655"/>
      <c r="K23" s="380">
        <v>43586</v>
      </c>
      <c r="L23" s="633"/>
    </row>
    <row r="24" spans="2:12" ht="15.75" thickBot="1">
      <c r="B24" s="634">
        <v>6</v>
      </c>
      <c r="C24" s="651" t="s">
        <v>63</v>
      </c>
      <c r="D24" s="634" t="s">
        <v>64</v>
      </c>
      <c r="E24" s="630" t="s">
        <v>52</v>
      </c>
      <c r="F24" s="634">
        <v>0.064</v>
      </c>
      <c r="G24" s="634">
        <v>48.6</v>
      </c>
      <c r="H24" s="655">
        <v>3.5</v>
      </c>
      <c r="I24" s="654">
        <f>H24*20/100</f>
        <v>0.7</v>
      </c>
      <c r="J24" s="654">
        <f>I24+H24</f>
        <v>4.2</v>
      </c>
      <c r="K24" s="380">
        <v>43586</v>
      </c>
      <c r="L24" s="660">
        <v>320</v>
      </c>
    </row>
    <row r="25" spans="2:12" ht="15.75" thickBot="1">
      <c r="B25" s="634"/>
      <c r="C25" s="651"/>
      <c r="D25" s="634"/>
      <c r="E25" s="656"/>
      <c r="F25" s="634"/>
      <c r="G25" s="634"/>
      <c r="H25" s="655"/>
      <c r="I25" s="659"/>
      <c r="J25" s="659"/>
      <c r="K25" s="380">
        <v>43586</v>
      </c>
      <c r="L25" s="661"/>
    </row>
    <row r="26" spans="2:12" ht="15.75" thickBot="1">
      <c r="B26" s="646">
        <v>7</v>
      </c>
      <c r="C26" s="657" t="s">
        <v>65</v>
      </c>
      <c r="D26" s="646" t="s">
        <v>64</v>
      </c>
      <c r="E26" s="647" t="s">
        <v>52</v>
      </c>
      <c r="F26" s="646">
        <v>0.064</v>
      </c>
      <c r="G26" s="646">
        <v>67.8</v>
      </c>
      <c r="H26" s="658">
        <v>4.88</v>
      </c>
      <c r="I26" s="654">
        <f>H26*20/100</f>
        <v>0.976</v>
      </c>
      <c r="J26" s="654">
        <f>I26+H26</f>
        <v>5.856</v>
      </c>
      <c r="K26" s="380">
        <v>43586</v>
      </c>
      <c r="L26" s="643">
        <v>321</v>
      </c>
    </row>
    <row r="27" spans="2:12" ht="15.75" thickBot="1">
      <c r="B27" s="646"/>
      <c r="C27" s="657"/>
      <c r="D27" s="646"/>
      <c r="E27" s="662"/>
      <c r="F27" s="646"/>
      <c r="G27" s="646"/>
      <c r="H27" s="658"/>
      <c r="I27" s="659"/>
      <c r="J27" s="659"/>
      <c r="K27" s="380">
        <v>43586</v>
      </c>
      <c r="L27" s="645"/>
    </row>
    <row r="28" spans="2:12" ht="15.75" thickBot="1">
      <c r="B28" s="631">
        <v>8</v>
      </c>
      <c r="C28" s="288" t="s">
        <v>66</v>
      </c>
      <c r="D28" s="653" t="s">
        <v>67</v>
      </c>
      <c r="E28" s="636" t="s">
        <v>52</v>
      </c>
      <c r="F28" s="289"/>
      <c r="G28" s="289"/>
      <c r="H28" s="397"/>
      <c r="I28" s="290"/>
      <c r="J28" s="290"/>
      <c r="K28" s="386">
        <v>43586</v>
      </c>
      <c r="L28" s="387"/>
    </row>
    <row r="29" spans="2:12" ht="15.75" thickBot="1">
      <c r="B29" s="634"/>
      <c r="C29" s="291" t="s">
        <v>68</v>
      </c>
      <c r="D29" s="644"/>
      <c r="E29" s="636"/>
      <c r="F29" s="634">
        <v>0.064</v>
      </c>
      <c r="G29" s="281">
        <v>3.6</v>
      </c>
      <c r="H29" s="279">
        <v>0.26</v>
      </c>
      <c r="I29" s="292">
        <f>H29*20/100</f>
        <v>0.052000000000000005</v>
      </c>
      <c r="J29" s="292">
        <f>I29+H29</f>
        <v>0.312</v>
      </c>
      <c r="K29" s="382">
        <v>43586</v>
      </c>
      <c r="L29" s="384">
        <v>274</v>
      </c>
    </row>
    <row r="30" spans="2:12" ht="15.75" thickBot="1">
      <c r="B30" s="634"/>
      <c r="C30" s="291" t="s">
        <v>69</v>
      </c>
      <c r="D30" s="644"/>
      <c r="E30" s="636"/>
      <c r="F30" s="634"/>
      <c r="G30" s="281">
        <v>2.4</v>
      </c>
      <c r="H30" s="279">
        <v>0.17</v>
      </c>
      <c r="I30" s="292">
        <f>H30*20/100</f>
        <v>0.034</v>
      </c>
      <c r="J30" s="292">
        <f>I30+H30</f>
        <v>0.20400000000000001</v>
      </c>
      <c r="K30" s="382">
        <v>43586</v>
      </c>
      <c r="L30" s="384">
        <v>275</v>
      </c>
    </row>
    <row r="31" spans="2:12" ht="15.75" thickBot="1">
      <c r="B31" s="630"/>
      <c r="C31" s="293" t="s">
        <v>70</v>
      </c>
      <c r="D31" s="644"/>
      <c r="E31" s="636"/>
      <c r="F31" s="630"/>
      <c r="G31" s="284">
        <v>3.6</v>
      </c>
      <c r="H31" s="396">
        <v>0.26</v>
      </c>
      <c r="I31" s="294">
        <f>H31*20/100</f>
        <v>0.052000000000000005</v>
      </c>
      <c r="J31" s="294">
        <f>I31+H31</f>
        <v>0.312</v>
      </c>
      <c r="K31" s="382">
        <v>43586</v>
      </c>
      <c r="L31" s="385">
        <v>282</v>
      </c>
    </row>
    <row r="32" spans="2:12" ht="13.5" customHeight="1" thickBot="1">
      <c r="B32" s="646">
        <v>9</v>
      </c>
      <c r="C32" s="657" t="s">
        <v>71</v>
      </c>
      <c r="D32" s="646" t="s">
        <v>72</v>
      </c>
      <c r="E32" s="647" t="s">
        <v>52</v>
      </c>
      <c r="F32" s="646">
        <v>0.064</v>
      </c>
      <c r="G32" s="646">
        <v>4.8</v>
      </c>
      <c r="H32" s="658">
        <v>0.35</v>
      </c>
      <c r="I32" s="654">
        <f>H32*20/100</f>
        <v>0.07</v>
      </c>
      <c r="J32" s="654">
        <f>I32+H32+0.01</f>
        <v>0.43</v>
      </c>
      <c r="K32" s="380">
        <v>43586</v>
      </c>
      <c r="L32" s="643">
        <v>225</v>
      </c>
    </row>
    <row r="33" spans="2:12" ht="15.75" hidden="1" thickBot="1">
      <c r="B33" s="646"/>
      <c r="C33" s="657"/>
      <c r="D33" s="646"/>
      <c r="E33" s="648"/>
      <c r="F33" s="646"/>
      <c r="G33" s="646"/>
      <c r="H33" s="658"/>
      <c r="I33" s="655"/>
      <c r="J33" s="655"/>
      <c r="K33" s="380">
        <v>43586</v>
      </c>
      <c r="L33" s="633"/>
    </row>
    <row r="34" spans="2:12" ht="10.5" customHeight="1" thickBot="1">
      <c r="B34" s="646"/>
      <c r="C34" s="657"/>
      <c r="D34" s="646"/>
      <c r="E34" s="648"/>
      <c r="F34" s="646"/>
      <c r="G34" s="646"/>
      <c r="H34" s="658"/>
      <c r="I34" s="655"/>
      <c r="J34" s="655"/>
      <c r="K34" s="380">
        <v>43586</v>
      </c>
      <c r="L34" s="381"/>
    </row>
    <row r="35" spans="2:12" ht="9" customHeight="1" thickBot="1">
      <c r="B35" s="646"/>
      <c r="C35" s="657"/>
      <c r="D35" s="646"/>
      <c r="E35" s="649"/>
      <c r="F35" s="646"/>
      <c r="G35" s="646"/>
      <c r="H35" s="658"/>
      <c r="I35" s="655"/>
      <c r="J35" s="655"/>
      <c r="K35" s="380">
        <v>43586</v>
      </c>
      <c r="L35" s="381"/>
    </row>
    <row r="36" spans="2:12" ht="15.75" hidden="1" thickBot="1">
      <c r="B36" s="295"/>
      <c r="C36" s="296"/>
      <c r="D36" s="295"/>
      <c r="E36" s="295"/>
      <c r="F36" s="297"/>
      <c r="G36" s="298"/>
      <c r="H36" s="398"/>
      <c r="I36" s="299"/>
      <c r="J36" s="300"/>
      <c r="K36" s="380">
        <v>43586</v>
      </c>
      <c r="L36" s="317"/>
    </row>
    <row r="37" spans="2:12" ht="31.5" thickBot="1">
      <c r="B37" s="284">
        <v>10</v>
      </c>
      <c r="C37" s="293" t="s">
        <v>80</v>
      </c>
      <c r="D37" s="284" t="s">
        <v>58</v>
      </c>
      <c r="E37" s="630" t="s">
        <v>52</v>
      </c>
      <c r="F37" s="301">
        <v>0.064</v>
      </c>
      <c r="G37" s="302">
        <v>216</v>
      </c>
      <c r="H37" s="399">
        <v>15.55</v>
      </c>
      <c r="I37" s="303">
        <f>H37*20/100</f>
        <v>3.11</v>
      </c>
      <c r="J37" s="303">
        <f>I37+H37+0.01</f>
        <v>18.67</v>
      </c>
      <c r="K37" s="380">
        <v>43586</v>
      </c>
      <c r="L37" s="308">
        <v>341</v>
      </c>
    </row>
    <row r="38" spans="2:12" ht="12" customHeight="1" thickBot="1">
      <c r="B38" s="646">
        <v>11</v>
      </c>
      <c r="C38" s="657" t="s">
        <v>81</v>
      </c>
      <c r="D38" s="646" t="s">
        <v>58</v>
      </c>
      <c r="E38" s="636"/>
      <c r="F38" s="663">
        <v>0.064</v>
      </c>
      <c r="G38" s="665">
        <v>49.2</v>
      </c>
      <c r="H38" s="667">
        <v>3.54</v>
      </c>
      <c r="I38" s="668">
        <f>H38*20/100</f>
        <v>0.708</v>
      </c>
      <c r="J38" s="668">
        <f>I38+H38</f>
        <v>4.248</v>
      </c>
      <c r="K38" s="380">
        <v>43586</v>
      </c>
      <c r="L38" s="660">
        <v>340</v>
      </c>
    </row>
    <row r="39" spans="2:12" ht="15.75" hidden="1" thickBot="1">
      <c r="B39" s="646"/>
      <c r="C39" s="657"/>
      <c r="D39" s="646"/>
      <c r="E39" s="636"/>
      <c r="F39" s="664"/>
      <c r="G39" s="666"/>
      <c r="H39" s="667"/>
      <c r="I39" s="669"/>
      <c r="J39" s="669"/>
      <c r="K39" s="380">
        <v>43586</v>
      </c>
      <c r="L39" s="671"/>
    </row>
    <row r="40" spans="2:12" ht="15.75" thickBot="1">
      <c r="B40" s="646"/>
      <c r="C40" s="657"/>
      <c r="D40" s="646"/>
      <c r="E40" s="631"/>
      <c r="F40" s="664"/>
      <c r="G40" s="666"/>
      <c r="H40" s="667"/>
      <c r="I40" s="670"/>
      <c r="J40" s="670"/>
      <c r="K40" s="380">
        <v>43586</v>
      </c>
      <c r="L40" s="661"/>
    </row>
    <row r="41" spans="2:12" ht="15.75" thickBot="1">
      <c r="B41" s="634">
        <v>12</v>
      </c>
      <c r="C41" s="651" t="s">
        <v>82</v>
      </c>
      <c r="D41" s="634" t="s">
        <v>58</v>
      </c>
      <c r="E41" s="630" t="s">
        <v>52</v>
      </c>
      <c r="F41" s="664">
        <f>F38</f>
        <v>0.064</v>
      </c>
      <c r="G41" s="666">
        <v>7.08</v>
      </c>
      <c r="H41" s="669">
        <v>0.51</v>
      </c>
      <c r="I41" s="668">
        <f>H41*20/100</f>
        <v>0.102</v>
      </c>
      <c r="J41" s="668">
        <f>I41+H41</f>
        <v>0.612</v>
      </c>
      <c r="K41" s="380">
        <v>43586</v>
      </c>
      <c r="L41" s="643">
        <v>342</v>
      </c>
    </row>
    <row r="42" spans="2:12" ht="15.75" hidden="1" thickBot="1">
      <c r="B42" s="634"/>
      <c r="C42" s="651"/>
      <c r="D42" s="634"/>
      <c r="E42" s="671"/>
      <c r="F42" s="664"/>
      <c r="G42" s="666"/>
      <c r="H42" s="669"/>
      <c r="I42" s="669"/>
      <c r="J42" s="669"/>
      <c r="K42" s="380">
        <v>43586</v>
      </c>
      <c r="L42" s="644"/>
    </row>
    <row r="43" spans="2:12" ht="15.75" thickBot="1">
      <c r="B43" s="634"/>
      <c r="C43" s="651"/>
      <c r="D43" s="634"/>
      <c r="E43" s="674"/>
      <c r="F43" s="664"/>
      <c r="G43" s="666"/>
      <c r="H43" s="669"/>
      <c r="I43" s="670"/>
      <c r="J43" s="670"/>
      <c r="K43" s="380">
        <v>43586</v>
      </c>
      <c r="L43" s="645"/>
    </row>
    <row r="44" spans="2:12" ht="15.75" thickBot="1">
      <c r="B44" s="646">
        <v>13</v>
      </c>
      <c r="C44" s="657" t="s">
        <v>83</v>
      </c>
      <c r="D44" s="646" t="s">
        <v>58</v>
      </c>
      <c r="E44" s="647" t="s">
        <v>52</v>
      </c>
      <c r="F44" s="672">
        <f>F41</f>
        <v>0.064</v>
      </c>
      <c r="G44" s="673">
        <v>9.24</v>
      </c>
      <c r="H44" s="667">
        <v>0.67</v>
      </c>
      <c r="I44" s="668">
        <f>H44*20/100</f>
        <v>0.134</v>
      </c>
      <c r="J44" s="668">
        <f>I44+H44+0.01</f>
        <v>0.8140000000000001</v>
      </c>
      <c r="K44" s="380">
        <v>43586</v>
      </c>
      <c r="L44" s="643">
        <v>343</v>
      </c>
    </row>
    <row r="45" spans="2:12" ht="15.75" thickBot="1">
      <c r="B45" s="646"/>
      <c r="C45" s="657"/>
      <c r="D45" s="646"/>
      <c r="E45" s="662"/>
      <c r="F45" s="672"/>
      <c r="G45" s="673"/>
      <c r="H45" s="667"/>
      <c r="I45" s="670"/>
      <c r="J45" s="670"/>
      <c r="K45" s="380">
        <v>43586</v>
      </c>
      <c r="L45" s="645"/>
    </row>
    <row r="46" spans="2:12" ht="31.5" thickBot="1">
      <c r="B46" s="295">
        <v>14</v>
      </c>
      <c r="C46" s="304" t="s">
        <v>85</v>
      </c>
      <c r="D46" s="295" t="s">
        <v>72</v>
      </c>
      <c r="E46" s="636" t="s">
        <v>52</v>
      </c>
      <c r="F46" s="305">
        <f>F44</f>
        <v>0.064</v>
      </c>
      <c r="G46" s="306">
        <v>126</v>
      </c>
      <c r="H46" s="398">
        <v>9.07</v>
      </c>
      <c r="I46" s="303">
        <f aca="true" t="shared" si="1" ref="I46:I53">H46*20/100</f>
        <v>1.814</v>
      </c>
      <c r="J46" s="303">
        <f>I46+H46</f>
        <v>10.884</v>
      </c>
      <c r="K46" s="380">
        <v>43586</v>
      </c>
      <c r="L46" s="308">
        <v>331</v>
      </c>
    </row>
    <row r="47" spans="2:12" ht="15.75" thickBot="1">
      <c r="B47" s="277">
        <v>15</v>
      </c>
      <c r="C47" s="307" t="s">
        <v>320</v>
      </c>
      <c r="D47" s="277" t="s">
        <v>72</v>
      </c>
      <c r="E47" s="671"/>
      <c r="F47" s="308">
        <f>F46</f>
        <v>0.064</v>
      </c>
      <c r="G47" s="309">
        <v>138</v>
      </c>
      <c r="H47" s="400">
        <v>9.94</v>
      </c>
      <c r="I47" s="303">
        <f t="shared" si="1"/>
        <v>1.9879999999999998</v>
      </c>
      <c r="J47" s="303">
        <f>I47+H47</f>
        <v>11.927999999999999</v>
      </c>
      <c r="K47" s="380">
        <v>43586</v>
      </c>
      <c r="L47" s="308">
        <v>332</v>
      </c>
    </row>
    <row r="48" spans="2:12" ht="15.75" thickBot="1">
      <c r="B48" s="295">
        <v>16</v>
      </c>
      <c r="C48" s="304" t="s">
        <v>87</v>
      </c>
      <c r="D48" s="295" t="s">
        <v>88</v>
      </c>
      <c r="E48" s="671"/>
      <c r="F48" s="310">
        <f>F47</f>
        <v>0.064</v>
      </c>
      <c r="G48" s="311">
        <v>94.2</v>
      </c>
      <c r="H48" s="398">
        <v>6.78</v>
      </c>
      <c r="I48" s="303">
        <f t="shared" si="1"/>
        <v>1.3559999999999999</v>
      </c>
      <c r="J48" s="303">
        <f>I48+H48-0.01</f>
        <v>8.126</v>
      </c>
      <c r="K48" s="380">
        <v>43586</v>
      </c>
      <c r="L48" s="308">
        <v>333</v>
      </c>
    </row>
    <row r="49" spans="2:12" ht="31.5" thickBot="1">
      <c r="B49" s="646">
        <v>17</v>
      </c>
      <c r="C49" s="307" t="s">
        <v>89</v>
      </c>
      <c r="D49" s="277"/>
      <c r="E49" s="647" t="s">
        <v>52</v>
      </c>
      <c r="F49" s="312"/>
      <c r="G49" s="313"/>
      <c r="H49" s="400"/>
      <c r="I49" s="314"/>
      <c r="J49" s="314"/>
      <c r="K49" s="380">
        <v>43586</v>
      </c>
      <c r="L49" s="388"/>
    </row>
    <row r="50" spans="2:12" ht="15.75" thickBot="1">
      <c r="B50" s="646"/>
      <c r="C50" s="307" t="s">
        <v>90</v>
      </c>
      <c r="D50" s="648" t="s">
        <v>91</v>
      </c>
      <c r="E50" s="675"/>
      <c r="F50" s="677">
        <v>0.064</v>
      </c>
      <c r="G50" s="313">
        <v>93</v>
      </c>
      <c r="H50" s="400">
        <v>6.7</v>
      </c>
      <c r="I50" s="315">
        <f>H50*20/100</f>
        <v>1.34</v>
      </c>
      <c r="J50" s="315">
        <f>I50+H50</f>
        <v>8.040000000000001</v>
      </c>
      <c r="K50" s="380">
        <v>43586</v>
      </c>
      <c r="L50" s="381">
        <v>334</v>
      </c>
    </row>
    <row r="51" spans="2:12" ht="15.75" thickBot="1">
      <c r="B51" s="646"/>
      <c r="C51" s="278" t="s">
        <v>92</v>
      </c>
      <c r="D51" s="648"/>
      <c r="E51" s="675"/>
      <c r="F51" s="677"/>
      <c r="G51" s="313">
        <v>103.2</v>
      </c>
      <c r="H51" s="400">
        <v>7.43</v>
      </c>
      <c r="I51" s="315">
        <f t="shared" si="1"/>
        <v>1.486</v>
      </c>
      <c r="J51" s="315">
        <f>I51+H51+0.01</f>
        <v>8.926</v>
      </c>
      <c r="K51" s="380">
        <v>43586</v>
      </c>
      <c r="L51" s="381">
        <v>335</v>
      </c>
    </row>
    <row r="52" spans="2:12" ht="15.75" thickBot="1">
      <c r="B52" s="646"/>
      <c r="C52" s="307" t="s">
        <v>93</v>
      </c>
      <c r="D52" s="648"/>
      <c r="E52" s="675"/>
      <c r="F52" s="677"/>
      <c r="G52" s="313">
        <v>89.4</v>
      </c>
      <c r="H52" s="400">
        <v>6.44</v>
      </c>
      <c r="I52" s="315">
        <f t="shared" si="1"/>
        <v>1.288</v>
      </c>
      <c r="J52" s="315">
        <f>I52+H52+0.01</f>
        <v>7.738</v>
      </c>
      <c r="K52" s="380">
        <v>43586</v>
      </c>
      <c r="L52" s="381">
        <v>336</v>
      </c>
    </row>
    <row r="53" spans="2:12" ht="15.75" thickBot="1">
      <c r="B53" s="646"/>
      <c r="C53" s="307" t="s">
        <v>94</v>
      </c>
      <c r="D53" s="649"/>
      <c r="E53" s="662"/>
      <c r="F53" s="678"/>
      <c r="G53" s="313">
        <v>89.4</v>
      </c>
      <c r="H53" s="400">
        <v>6.44</v>
      </c>
      <c r="I53" s="316">
        <f t="shared" si="1"/>
        <v>1.288</v>
      </c>
      <c r="J53" s="316">
        <f>I53+H53+0.01</f>
        <v>7.738</v>
      </c>
      <c r="K53" s="380">
        <v>43586</v>
      </c>
      <c r="L53" s="389">
        <v>337</v>
      </c>
    </row>
    <row r="54" spans="2:12" ht="15.75" thickBot="1">
      <c r="B54" s="631">
        <v>18</v>
      </c>
      <c r="C54" s="288" t="s">
        <v>95</v>
      </c>
      <c r="D54" s="295"/>
      <c r="E54" s="636" t="s">
        <v>52</v>
      </c>
      <c r="F54" s="317"/>
      <c r="G54" s="318"/>
      <c r="H54" s="398"/>
      <c r="I54" s="319"/>
      <c r="J54" s="319"/>
      <c r="K54" s="380">
        <v>43586</v>
      </c>
      <c r="L54" s="388"/>
    </row>
    <row r="55" spans="2:12" ht="15.75" thickBot="1">
      <c r="B55" s="634"/>
      <c r="C55" s="291" t="s">
        <v>93</v>
      </c>
      <c r="D55" s="634" t="s">
        <v>96</v>
      </c>
      <c r="E55" s="671"/>
      <c r="F55" s="664">
        <v>0.064</v>
      </c>
      <c r="G55" s="320">
        <v>45.6</v>
      </c>
      <c r="H55" s="326">
        <v>3.28</v>
      </c>
      <c r="I55" s="315">
        <f>H55*20/100</f>
        <v>0.6559999999999999</v>
      </c>
      <c r="J55" s="315">
        <f>I55+H55</f>
        <v>3.936</v>
      </c>
      <c r="K55" s="380">
        <v>43586</v>
      </c>
      <c r="L55" s="381">
        <v>358</v>
      </c>
    </row>
    <row r="56" spans="2:12" ht="15.75" thickBot="1">
      <c r="B56" s="634"/>
      <c r="C56" s="291" t="s">
        <v>97</v>
      </c>
      <c r="D56" s="634"/>
      <c r="E56" s="671"/>
      <c r="F56" s="664"/>
      <c r="G56" s="320">
        <v>29.4</v>
      </c>
      <c r="H56" s="326">
        <v>2.12</v>
      </c>
      <c r="I56" s="315">
        <f>H56*20/100</f>
        <v>0.42400000000000004</v>
      </c>
      <c r="J56" s="315">
        <f>I56+H56</f>
        <v>2.544</v>
      </c>
      <c r="K56" s="380">
        <v>43586</v>
      </c>
      <c r="L56" s="381">
        <v>359</v>
      </c>
    </row>
    <row r="57" spans="2:12" ht="15.75" thickBot="1">
      <c r="B57" s="634"/>
      <c r="C57" s="291" t="s">
        <v>98</v>
      </c>
      <c r="D57" s="634"/>
      <c r="E57" s="671"/>
      <c r="F57" s="664"/>
      <c r="G57" s="320">
        <v>22.8</v>
      </c>
      <c r="H57" s="326">
        <v>1.64</v>
      </c>
      <c r="I57" s="315">
        <f>H57*20/100</f>
        <v>0.32799999999999996</v>
      </c>
      <c r="J57" s="315">
        <f>I57+H57-0.01</f>
        <v>1.958</v>
      </c>
      <c r="K57" s="380">
        <v>43586</v>
      </c>
      <c r="L57" s="381">
        <v>360</v>
      </c>
    </row>
    <row r="58" spans="2:12" ht="15.75" thickBot="1">
      <c r="B58" s="634"/>
      <c r="C58" s="291" t="s">
        <v>94</v>
      </c>
      <c r="D58" s="634"/>
      <c r="E58" s="671"/>
      <c r="F58" s="664"/>
      <c r="G58" s="320">
        <v>6.6</v>
      </c>
      <c r="H58" s="326">
        <v>0.48</v>
      </c>
      <c r="I58" s="315">
        <f>H58*20/100</f>
        <v>0.096</v>
      </c>
      <c r="J58" s="315">
        <f>I58+H58</f>
        <v>0.576</v>
      </c>
      <c r="K58" s="380">
        <v>43586</v>
      </c>
      <c r="L58" s="381">
        <v>361</v>
      </c>
    </row>
    <row r="59" spans="2:12" ht="15.75" thickBot="1">
      <c r="B59" s="630"/>
      <c r="C59" s="293" t="s">
        <v>99</v>
      </c>
      <c r="D59" s="630"/>
      <c r="E59" s="671"/>
      <c r="F59" s="632"/>
      <c r="G59" s="321">
        <v>4.2</v>
      </c>
      <c r="H59" s="399">
        <v>0.3</v>
      </c>
      <c r="I59" s="316">
        <f>H59*20/100</f>
        <v>0.06</v>
      </c>
      <c r="J59" s="316">
        <f>I59+H59</f>
        <v>0.36</v>
      </c>
      <c r="K59" s="380">
        <v>43586</v>
      </c>
      <c r="L59" s="389">
        <v>362</v>
      </c>
    </row>
    <row r="60" spans="2:12" ht="15.75" thickBot="1">
      <c r="B60" s="646">
        <v>19</v>
      </c>
      <c r="C60" s="307" t="s">
        <v>100</v>
      </c>
      <c r="D60" s="277"/>
      <c r="E60" s="647" t="s">
        <v>52</v>
      </c>
      <c r="F60" s="312"/>
      <c r="G60" s="313"/>
      <c r="H60" s="400"/>
      <c r="I60" s="322"/>
      <c r="J60" s="322"/>
      <c r="K60" s="380">
        <v>43586</v>
      </c>
      <c r="L60" s="381"/>
    </row>
    <row r="61" spans="2:12" ht="15.75" thickBot="1">
      <c r="B61" s="646"/>
      <c r="C61" s="307" t="s">
        <v>101</v>
      </c>
      <c r="D61" s="648" t="s">
        <v>72</v>
      </c>
      <c r="E61" s="675"/>
      <c r="F61" s="676">
        <v>0.064</v>
      </c>
      <c r="G61" s="313">
        <v>20.4</v>
      </c>
      <c r="H61" s="400">
        <v>1.47</v>
      </c>
      <c r="I61" s="315">
        <f>H61*20/100</f>
        <v>0.294</v>
      </c>
      <c r="J61" s="315">
        <f>I61+H61</f>
        <v>1.764</v>
      </c>
      <c r="K61" s="380">
        <v>43586</v>
      </c>
      <c r="L61" s="381">
        <v>349</v>
      </c>
    </row>
    <row r="62" spans="2:12" ht="15.75" thickBot="1">
      <c r="B62" s="646"/>
      <c r="C62" s="278" t="s">
        <v>102</v>
      </c>
      <c r="D62" s="648"/>
      <c r="E62" s="675"/>
      <c r="F62" s="677"/>
      <c r="G62" s="313">
        <v>16.8</v>
      </c>
      <c r="H62" s="400">
        <v>1.21</v>
      </c>
      <c r="I62" s="315">
        <f aca="true" t="shared" si="2" ref="I62:I68">H62*20/100</f>
        <v>0.242</v>
      </c>
      <c r="J62" s="315">
        <f>I62+H62-0.01</f>
        <v>1.442</v>
      </c>
      <c r="K62" s="380">
        <v>43586</v>
      </c>
      <c r="L62" s="381">
        <v>350</v>
      </c>
    </row>
    <row r="63" spans="2:12" ht="15.75" thickBot="1">
      <c r="B63" s="646"/>
      <c r="C63" s="278" t="s">
        <v>103</v>
      </c>
      <c r="D63" s="648"/>
      <c r="E63" s="675"/>
      <c r="F63" s="677"/>
      <c r="G63" s="313">
        <v>3</v>
      </c>
      <c r="H63" s="400">
        <v>0.22</v>
      </c>
      <c r="I63" s="315">
        <f t="shared" si="2"/>
        <v>0.044000000000000004</v>
      </c>
      <c r="J63" s="315">
        <f>I63+H63-0.01</f>
        <v>0.254</v>
      </c>
      <c r="K63" s="380">
        <v>43586</v>
      </c>
      <c r="L63" s="381">
        <v>352</v>
      </c>
    </row>
    <row r="64" spans="2:12" ht="15.75" thickBot="1">
      <c r="B64" s="646"/>
      <c r="C64" s="278" t="s">
        <v>104</v>
      </c>
      <c r="D64" s="648"/>
      <c r="E64" s="675"/>
      <c r="F64" s="677"/>
      <c r="G64" s="313">
        <v>8.4</v>
      </c>
      <c r="H64" s="400">
        <v>0.6</v>
      </c>
      <c r="I64" s="315">
        <f t="shared" si="2"/>
        <v>0.12</v>
      </c>
      <c r="J64" s="315">
        <f>I64+H64+0.01</f>
        <v>0.73</v>
      </c>
      <c r="K64" s="380">
        <v>43586</v>
      </c>
      <c r="L64" s="381">
        <v>354</v>
      </c>
    </row>
    <row r="65" spans="2:12" ht="15.75" thickBot="1">
      <c r="B65" s="646"/>
      <c r="C65" s="307" t="s">
        <v>105</v>
      </c>
      <c r="D65" s="648"/>
      <c r="E65" s="675"/>
      <c r="F65" s="677"/>
      <c r="G65" s="313">
        <v>13.2</v>
      </c>
      <c r="H65" s="400">
        <v>0.95</v>
      </c>
      <c r="I65" s="315">
        <f t="shared" si="2"/>
        <v>0.19</v>
      </c>
      <c r="J65" s="315">
        <f>I65+H65</f>
        <v>1.14</v>
      </c>
      <c r="K65" s="380">
        <v>43586</v>
      </c>
      <c r="L65" s="381">
        <v>351</v>
      </c>
    </row>
    <row r="66" spans="2:12" ht="15.75" thickBot="1">
      <c r="B66" s="646"/>
      <c r="C66" s="307" t="s">
        <v>106</v>
      </c>
      <c r="D66" s="648"/>
      <c r="E66" s="675"/>
      <c r="F66" s="677"/>
      <c r="G66" s="313">
        <v>17.4</v>
      </c>
      <c r="H66" s="400">
        <v>1.25</v>
      </c>
      <c r="I66" s="315">
        <f t="shared" si="2"/>
        <v>0.25</v>
      </c>
      <c r="J66" s="315">
        <f>I66+H66</f>
        <v>1.5</v>
      </c>
      <c r="K66" s="380">
        <v>43586</v>
      </c>
      <c r="L66" s="381">
        <v>353</v>
      </c>
    </row>
    <row r="67" spans="2:12" ht="15.75" thickBot="1">
      <c r="B67" s="646"/>
      <c r="C67" s="278" t="s">
        <v>107</v>
      </c>
      <c r="D67" s="649"/>
      <c r="E67" s="662"/>
      <c r="F67" s="678"/>
      <c r="G67" s="313">
        <v>8.4</v>
      </c>
      <c r="H67" s="400">
        <v>0.6</v>
      </c>
      <c r="I67" s="316">
        <f t="shared" si="2"/>
        <v>0.12</v>
      </c>
      <c r="J67" s="316">
        <f>I67+H67+0.01</f>
        <v>0.73</v>
      </c>
      <c r="K67" s="380">
        <v>43586</v>
      </c>
      <c r="L67" s="389">
        <v>355</v>
      </c>
    </row>
    <row r="68" spans="2:12" ht="15.75" thickBot="1">
      <c r="B68" s="295">
        <v>20</v>
      </c>
      <c r="C68" s="323" t="s">
        <v>108</v>
      </c>
      <c r="D68" s="295" t="s">
        <v>109</v>
      </c>
      <c r="E68" s="636" t="s">
        <v>52</v>
      </c>
      <c r="F68" s="305">
        <v>0.062</v>
      </c>
      <c r="G68" s="306">
        <v>20</v>
      </c>
      <c r="H68" s="398">
        <v>1.44</v>
      </c>
      <c r="I68" s="303">
        <f t="shared" si="2"/>
        <v>0.288</v>
      </c>
      <c r="J68" s="303">
        <f>I68+H68</f>
        <v>1.728</v>
      </c>
      <c r="K68" s="380">
        <v>43586</v>
      </c>
      <c r="L68" s="308">
        <v>208</v>
      </c>
    </row>
    <row r="69" spans="2:12" ht="15.75" thickBot="1">
      <c r="B69" s="646">
        <v>21</v>
      </c>
      <c r="C69" s="307" t="s">
        <v>110</v>
      </c>
      <c r="D69" s="365"/>
      <c r="E69" s="636"/>
      <c r="F69" s="310"/>
      <c r="G69" s="324"/>
      <c r="H69" s="400"/>
      <c r="I69" s="325"/>
      <c r="J69" s="325"/>
      <c r="K69" s="380">
        <v>43586</v>
      </c>
      <c r="L69" s="388"/>
    </row>
    <row r="70" spans="2:12" ht="15.75" thickBot="1">
      <c r="B70" s="646"/>
      <c r="C70" s="307" t="s">
        <v>111</v>
      </c>
      <c r="D70" s="647" t="s">
        <v>78</v>
      </c>
      <c r="E70" s="636"/>
      <c r="F70" s="632">
        <v>0.064</v>
      </c>
      <c r="G70" s="320">
        <v>97.8</v>
      </c>
      <c r="H70" s="400">
        <v>7.04</v>
      </c>
      <c r="I70" s="326">
        <f>H70*20/100</f>
        <v>1.4080000000000001</v>
      </c>
      <c r="J70" s="326">
        <f>I70+H70-0.01</f>
        <v>8.438</v>
      </c>
      <c r="K70" s="380">
        <v>43586</v>
      </c>
      <c r="L70" s="342">
        <v>211</v>
      </c>
    </row>
    <row r="71" spans="2:12" ht="15.75" thickBot="1">
      <c r="B71" s="646"/>
      <c r="C71" s="307" t="s">
        <v>112</v>
      </c>
      <c r="D71" s="649"/>
      <c r="E71" s="679"/>
      <c r="F71" s="645"/>
      <c r="G71" s="302">
        <v>135</v>
      </c>
      <c r="H71" s="400">
        <v>9.72</v>
      </c>
      <c r="I71" s="327">
        <f>H71*20/100</f>
        <v>1.944</v>
      </c>
      <c r="J71" s="327">
        <f>I71+H71</f>
        <v>11.664000000000001</v>
      </c>
      <c r="K71" s="380">
        <v>43586</v>
      </c>
      <c r="L71" s="329">
        <v>212</v>
      </c>
    </row>
    <row r="72" spans="2:12" ht="15.75" thickBot="1">
      <c r="B72" s="631">
        <v>22</v>
      </c>
      <c r="C72" s="288" t="s">
        <v>113</v>
      </c>
      <c r="D72" s="295"/>
      <c r="E72" s="680" t="s">
        <v>52</v>
      </c>
      <c r="F72" s="328"/>
      <c r="G72" s="324"/>
      <c r="H72" s="332"/>
      <c r="I72" s="325"/>
      <c r="J72" s="325"/>
      <c r="K72" s="380">
        <v>43586</v>
      </c>
      <c r="L72" s="388"/>
    </row>
    <row r="73" spans="2:12" ht="15.75" thickBot="1">
      <c r="B73" s="634"/>
      <c r="C73" s="291" t="s">
        <v>114</v>
      </c>
      <c r="D73" s="634" t="s">
        <v>78</v>
      </c>
      <c r="E73" s="671"/>
      <c r="F73" s="632">
        <v>0.064</v>
      </c>
      <c r="G73" s="320">
        <v>18.6</v>
      </c>
      <c r="H73" s="326">
        <v>1.34</v>
      </c>
      <c r="I73" s="326">
        <f>H73*20/100</f>
        <v>0.268</v>
      </c>
      <c r="J73" s="326">
        <f>I73+H73+0.01</f>
        <v>1.618</v>
      </c>
      <c r="K73" s="380">
        <v>43586</v>
      </c>
      <c r="L73" s="342">
        <v>213</v>
      </c>
    </row>
    <row r="74" spans="2:12" ht="15.75" thickBot="1">
      <c r="B74" s="630"/>
      <c r="C74" s="293" t="s">
        <v>115</v>
      </c>
      <c r="D74" s="630"/>
      <c r="E74" s="671"/>
      <c r="F74" s="645"/>
      <c r="G74" s="302">
        <v>30</v>
      </c>
      <c r="H74" s="399">
        <v>2.16</v>
      </c>
      <c r="I74" s="327">
        <f>H74*20/100</f>
        <v>0.43200000000000005</v>
      </c>
      <c r="J74" s="327">
        <f>I74+H74</f>
        <v>2.592</v>
      </c>
      <c r="K74" s="380">
        <v>43586</v>
      </c>
      <c r="L74" s="329">
        <v>214</v>
      </c>
    </row>
    <row r="75" spans="2:12" ht="15.75" thickBot="1">
      <c r="B75" s="277">
        <v>23</v>
      </c>
      <c r="C75" s="307" t="s">
        <v>116</v>
      </c>
      <c r="D75" s="277" t="s">
        <v>117</v>
      </c>
      <c r="E75" s="674"/>
      <c r="F75" s="308">
        <v>0.064</v>
      </c>
      <c r="G75" s="309">
        <v>16.8</v>
      </c>
      <c r="H75" s="400">
        <v>1.21</v>
      </c>
      <c r="I75" s="303">
        <f>H75*20/100</f>
        <v>0.242</v>
      </c>
      <c r="J75" s="303">
        <f>I75+H75-0.01</f>
        <v>1.442</v>
      </c>
      <c r="K75" s="380">
        <v>43586</v>
      </c>
      <c r="L75" s="308">
        <v>215</v>
      </c>
    </row>
    <row r="76" spans="2:12" ht="46.5" thickBot="1">
      <c r="B76" s="631">
        <v>24</v>
      </c>
      <c r="C76" s="288" t="s">
        <v>321</v>
      </c>
      <c r="D76" s="295"/>
      <c r="E76" s="630" t="s">
        <v>52</v>
      </c>
      <c r="F76" s="328"/>
      <c r="G76" s="324"/>
      <c r="H76" s="332"/>
      <c r="I76" s="325"/>
      <c r="J76" s="325"/>
      <c r="K76" s="380">
        <v>43586</v>
      </c>
      <c r="L76" s="388"/>
    </row>
    <row r="77" spans="2:12" ht="15.75" thickBot="1">
      <c r="B77" s="634"/>
      <c r="C77" s="291" t="s">
        <v>119</v>
      </c>
      <c r="D77" s="634" t="s">
        <v>96</v>
      </c>
      <c r="E77" s="671"/>
      <c r="F77" s="632">
        <v>0.064</v>
      </c>
      <c r="G77" s="320">
        <v>59.4</v>
      </c>
      <c r="H77" s="326">
        <v>4.28</v>
      </c>
      <c r="I77" s="326">
        <f>H77*20/100</f>
        <v>0.8560000000000001</v>
      </c>
      <c r="J77" s="326">
        <f>I77+H77</f>
        <v>5.136</v>
      </c>
      <c r="K77" s="380">
        <v>43586</v>
      </c>
      <c r="L77" s="342">
        <v>307</v>
      </c>
    </row>
    <row r="78" spans="2:12" ht="15.75" thickBot="1">
      <c r="B78" s="630"/>
      <c r="C78" s="293" t="s">
        <v>120</v>
      </c>
      <c r="D78" s="630"/>
      <c r="E78" s="671"/>
      <c r="F78" s="644"/>
      <c r="G78" s="321">
        <v>74.4</v>
      </c>
      <c r="H78" s="399">
        <v>5.36</v>
      </c>
      <c r="I78" s="327">
        <f>H78*20/100</f>
        <v>1.072</v>
      </c>
      <c r="J78" s="327">
        <f>I78+H78+0.01</f>
        <v>6.442</v>
      </c>
      <c r="K78" s="380">
        <v>43586</v>
      </c>
      <c r="L78" s="329">
        <v>308</v>
      </c>
    </row>
    <row r="79" spans="2:12" ht="46.5" thickBot="1">
      <c r="B79" s="646">
        <v>25</v>
      </c>
      <c r="C79" s="307" t="s">
        <v>322</v>
      </c>
      <c r="D79" s="277"/>
      <c r="E79" s="647" t="s">
        <v>52</v>
      </c>
      <c r="F79" s="312"/>
      <c r="G79" s="313"/>
      <c r="H79" s="400"/>
      <c r="I79" s="325"/>
      <c r="J79" s="325"/>
      <c r="K79" s="380">
        <v>43586</v>
      </c>
      <c r="L79" s="388"/>
    </row>
    <row r="80" spans="2:12" ht="15.75" thickBot="1">
      <c r="B80" s="646"/>
      <c r="C80" s="307" t="s">
        <v>119</v>
      </c>
      <c r="D80" s="648" t="s">
        <v>96</v>
      </c>
      <c r="E80" s="675"/>
      <c r="F80" s="676">
        <v>0.064</v>
      </c>
      <c r="G80" s="313">
        <v>63.6</v>
      </c>
      <c r="H80" s="400">
        <v>4.58</v>
      </c>
      <c r="I80" s="326">
        <f>H80*20/100</f>
        <v>0.9159999999999999</v>
      </c>
      <c r="J80" s="326">
        <f>I80+H80</f>
        <v>5.496</v>
      </c>
      <c r="K80" s="380">
        <v>43586</v>
      </c>
      <c r="L80" s="342">
        <v>309</v>
      </c>
    </row>
    <row r="81" spans="2:12" ht="15.75" thickBot="1">
      <c r="B81" s="646"/>
      <c r="C81" s="307" t="s">
        <v>120</v>
      </c>
      <c r="D81" s="649"/>
      <c r="E81" s="662"/>
      <c r="F81" s="678"/>
      <c r="G81" s="313">
        <v>88.8</v>
      </c>
      <c r="H81" s="400">
        <v>6.39</v>
      </c>
      <c r="I81" s="327">
        <f>H81*20/100</f>
        <v>1.278</v>
      </c>
      <c r="J81" s="327">
        <f>I81+H81</f>
        <v>7.667999999999999</v>
      </c>
      <c r="K81" s="380">
        <v>43586</v>
      </c>
      <c r="L81" s="329">
        <v>310</v>
      </c>
    </row>
    <row r="82" spans="2:12" ht="15.75" thickBot="1">
      <c r="B82" s="295">
        <v>26</v>
      </c>
      <c r="C82" s="304" t="s">
        <v>122</v>
      </c>
      <c r="D82" s="295" t="s">
        <v>78</v>
      </c>
      <c r="E82" s="636" t="s">
        <v>52</v>
      </c>
      <c r="F82" s="644">
        <v>0.064</v>
      </c>
      <c r="G82" s="306">
        <v>34.8</v>
      </c>
      <c r="H82" s="398">
        <v>2.51</v>
      </c>
      <c r="I82" s="327">
        <f>H82*20/100</f>
        <v>0.502</v>
      </c>
      <c r="J82" s="327">
        <f>I82+H82</f>
        <v>3.0119999999999996</v>
      </c>
      <c r="K82" s="380">
        <v>43586</v>
      </c>
      <c r="L82" s="329">
        <v>226</v>
      </c>
    </row>
    <row r="83" spans="2:12" ht="15.75" thickBot="1">
      <c r="B83" s="277">
        <v>27</v>
      </c>
      <c r="C83" s="307" t="s">
        <v>123</v>
      </c>
      <c r="D83" s="277" t="s">
        <v>78</v>
      </c>
      <c r="E83" s="671"/>
      <c r="F83" s="645"/>
      <c r="G83" s="309">
        <v>150</v>
      </c>
      <c r="H83" s="400">
        <v>10.8</v>
      </c>
      <c r="I83" s="327">
        <f>H83*20/100</f>
        <v>2.16</v>
      </c>
      <c r="J83" s="327">
        <f>I83+H83</f>
        <v>12.96</v>
      </c>
      <c r="K83" s="380">
        <v>43586</v>
      </c>
      <c r="L83" s="308">
        <v>227</v>
      </c>
    </row>
    <row r="84" spans="2:12" ht="15.75" thickBot="1">
      <c r="B84" s="295">
        <v>28</v>
      </c>
      <c r="C84" s="304" t="s">
        <v>124</v>
      </c>
      <c r="D84" s="295" t="s">
        <v>78</v>
      </c>
      <c r="E84" s="680" t="s">
        <v>52</v>
      </c>
      <c r="F84" s="329">
        <v>0.062</v>
      </c>
      <c r="G84" s="302">
        <v>104.4</v>
      </c>
      <c r="H84" s="398">
        <v>7.28</v>
      </c>
      <c r="I84" s="327">
        <f aca="true" t="shared" si="3" ref="I84:I89">H84*20/100</f>
        <v>1.456</v>
      </c>
      <c r="J84" s="327">
        <f>I84+H84</f>
        <v>8.736</v>
      </c>
      <c r="K84" s="380">
        <v>43586</v>
      </c>
      <c r="L84" s="329">
        <v>222</v>
      </c>
    </row>
    <row r="85" spans="2:12" ht="31.5" thickBot="1">
      <c r="B85" s="277">
        <v>29</v>
      </c>
      <c r="C85" s="307" t="s">
        <v>125</v>
      </c>
      <c r="D85" s="277" t="s">
        <v>126</v>
      </c>
      <c r="E85" s="679"/>
      <c r="F85" s="329">
        <v>0.064</v>
      </c>
      <c r="G85" s="330">
        <v>97.8</v>
      </c>
      <c r="H85" s="400">
        <v>7.04</v>
      </c>
      <c r="I85" s="303">
        <f t="shared" si="3"/>
        <v>1.4080000000000001</v>
      </c>
      <c r="J85" s="303">
        <f>I85+H85-0.01</f>
        <v>8.438</v>
      </c>
      <c r="K85" s="380">
        <v>43586</v>
      </c>
      <c r="L85" s="308">
        <v>220</v>
      </c>
    </row>
    <row r="86" spans="2:12" ht="15.75" thickBot="1">
      <c r="B86" s="295">
        <v>30</v>
      </c>
      <c r="C86" s="304" t="s">
        <v>127</v>
      </c>
      <c r="D86" s="295" t="s">
        <v>128</v>
      </c>
      <c r="E86" s="634" t="s">
        <v>52</v>
      </c>
      <c r="F86" s="308">
        <v>0.064</v>
      </c>
      <c r="G86" s="330">
        <v>51.6</v>
      </c>
      <c r="H86" s="398">
        <v>3.72</v>
      </c>
      <c r="I86" s="303">
        <f t="shared" si="3"/>
        <v>0.7440000000000001</v>
      </c>
      <c r="J86" s="303">
        <f>I86+H86</f>
        <v>4.464</v>
      </c>
      <c r="K86" s="380">
        <v>43586</v>
      </c>
      <c r="L86" s="308">
        <v>219</v>
      </c>
    </row>
    <row r="87" spans="2:12" ht="15.75" thickBot="1">
      <c r="B87" s="277">
        <v>31</v>
      </c>
      <c r="C87" s="331" t="s">
        <v>129</v>
      </c>
      <c r="D87" s="277" t="s">
        <v>130</v>
      </c>
      <c r="E87" s="681"/>
      <c r="F87" s="329">
        <v>0.064</v>
      </c>
      <c r="G87" s="289">
        <v>156</v>
      </c>
      <c r="H87" s="400">
        <v>11.23</v>
      </c>
      <c r="I87" s="332">
        <f t="shared" si="3"/>
        <v>2.2460000000000004</v>
      </c>
      <c r="J87" s="332">
        <f>I87+H87</f>
        <v>13.476</v>
      </c>
      <c r="K87" s="380">
        <v>43586</v>
      </c>
      <c r="L87" s="308">
        <v>218</v>
      </c>
    </row>
    <row r="88" spans="2:12" ht="15.75" thickBot="1">
      <c r="B88" s="284">
        <v>32</v>
      </c>
      <c r="C88" s="293" t="s">
        <v>127</v>
      </c>
      <c r="D88" s="284" t="s">
        <v>126</v>
      </c>
      <c r="E88" s="680" t="s">
        <v>52</v>
      </c>
      <c r="F88" s="329">
        <v>0.064</v>
      </c>
      <c r="G88" s="333">
        <v>51.6</v>
      </c>
      <c r="H88" s="399">
        <v>3.72</v>
      </c>
      <c r="I88" s="327">
        <f t="shared" si="3"/>
        <v>0.7440000000000001</v>
      </c>
      <c r="J88" s="327">
        <f>I88+H88</f>
        <v>4.464</v>
      </c>
      <c r="K88" s="380">
        <v>43586</v>
      </c>
      <c r="L88" s="305">
        <v>219</v>
      </c>
    </row>
    <row r="89" spans="2:12" ht="15.75" thickBot="1">
      <c r="B89" s="277">
        <v>33</v>
      </c>
      <c r="C89" s="307" t="s">
        <v>131</v>
      </c>
      <c r="D89" s="277" t="s">
        <v>78</v>
      </c>
      <c r="E89" s="674"/>
      <c r="F89" s="329">
        <v>0.064</v>
      </c>
      <c r="G89" s="330">
        <v>136.8</v>
      </c>
      <c r="H89" s="400">
        <v>9.85</v>
      </c>
      <c r="I89" s="303">
        <f t="shared" si="3"/>
        <v>1.97</v>
      </c>
      <c r="J89" s="303">
        <f>I89+H89</f>
        <v>11.82</v>
      </c>
      <c r="K89" s="380">
        <v>43586</v>
      </c>
      <c r="L89" s="308">
        <v>204</v>
      </c>
    </row>
    <row r="90" spans="2:12" ht="15.75" thickBot="1">
      <c r="B90" s="295">
        <v>34</v>
      </c>
      <c r="C90" s="334" t="s">
        <v>141</v>
      </c>
      <c r="D90" s="295" t="s">
        <v>54</v>
      </c>
      <c r="E90" s="335"/>
      <c r="F90" s="336">
        <v>0.064</v>
      </c>
      <c r="G90" s="311">
        <v>3.6</v>
      </c>
      <c r="H90" s="398">
        <v>0.26</v>
      </c>
      <c r="I90" s="303">
        <f>H90*20/100</f>
        <v>0.052000000000000005</v>
      </c>
      <c r="J90" s="303">
        <f>I90+H90</f>
        <v>0.312</v>
      </c>
      <c r="K90" s="380">
        <v>43586</v>
      </c>
      <c r="L90" s="308">
        <v>49</v>
      </c>
    </row>
    <row r="91" spans="2:12" ht="15.75" thickBot="1">
      <c r="B91" s="646">
        <v>35</v>
      </c>
      <c r="C91" s="337" t="s">
        <v>142</v>
      </c>
      <c r="D91" s="277"/>
      <c r="E91" s="647" t="s">
        <v>52</v>
      </c>
      <c r="F91" s="338">
        <v>0.064</v>
      </c>
      <c r="G91" s="313"/>
      <c r="H91" s="400"/>
      <c r="I91" s="325"/>
      <c r="J91" s="325"/>
      <c r="K91" s="380">
        <v>43586</v>
      </c>
      <c r="L91" s="388"/>
    </row>
    <row r="92" spans="2:12" ht="15.75" thickBot="1">
      <c r="B92" s="646"/>
      <c r="C92" s="337" t="s">
        <v>144</v>
      </c>
      <c r="D92" s="647" t="s">
        <v>143</v>
      </c>
      <c r="E92" s="675"/>
      <c r="F92" s="338">
        <v>0.064</v>
      </c>
      <c r="G92" s="313">
        <v>1.8</v>
      </c>
      <c r="H92" s="400">
        <v>0.13</v>
      </c>
      <c r="I92" s="326">
        <f>H92*20/100</f>
        <v>0.026000000000000002</v>
      </c>
      <c r="J92" s="326">
        <f>I92+H92-0.01</f>
        <v>0.146</v>
      </c>
      <c r="K92" s="380">
        <v>43586</v>
      </c>
      <c r="L92" s="342">
        <v>54</v>
      </c>
    </row>
    <row r="93" spans="2:12" ht="15.75" thickBot="1">
      <c r="B93" s="646"/>
      <c r="C93" s="339" t="s">
        <v>145</v>
      </c>
      <c r="D93" s="649"/>
      <c r="E93" s="662"/>
      <c r="F93" s="312">
        <v>0.064</v>
      </c>
      <c r="G93" s="313">
        <v>0.6</v>
      </c>
      <c r="H93" s="400">
        <v>0.04</v>
      </c>
      <c r="I93" s="327">
        <f>H93*20/100</f>
        <v>0.008</v>
      </c>
      <c r="J93" s="327">
        <f>I93+H93</f>
        <v>0.048</v>
      </c>
      <c r="K93" s="380">
        <v>43586</v>
      </c>
      <c r="L93" s="329">
        <v>55</v>
      </c>
    </row>
    <row r="94" spans="2:12" ht="47.25" thickBot="1">
      <c r="B94" s="630">
        <v>36</v>
      </c>
      <c r="C94" s="340" t="s">
        <v>146</v>
      </c>
      <c r="D94" s="281"/>
      <c r="E94" s="281"/>
      <c r="F94" s="336"/>
      <c r="G94" s="321"/>
      <c r="H94" s="399"/>
      <c r="I94" s="341"/>
      <c r="J94" s="341"/>
      <c r="K94" s="380">
        <v>43586</v>
      </c>
      <c r="L94" s="390"/>
    </row>
    <row r="95" spans="2:12" ht="31.5" thickBot="1">
      <c r="B95" s="636"/>
      <c r="C95" s="340" t="s">
        <v>318</v>
      </c>
      <c r="D95" s="636" t="s">
        <v>67</v>
      </c>
      <c r="E95" s="634" t="s">
        <v>52</v>
      </c>
      <c r="F95" s="329">
        <v>0.064</v>
      </c>
      <c r="G95" s="320">
        <v>18</v>
      </c>
      <c r="H95" s="326">
        <v>1.3</v>
      </c>
      <c r="I95" s="326">
        <f>H95*20/100</f>
        <v>0.26</v>
      </c>
      <c r="J95" s="326">
        <f>I95+H95</f>
        <v>1.56</v>
      </c>
      <c r="K95" s="380">
        <v>43586</v>
      </c>
      <c r="L95" s="342">
        <v>65</v>
      </c>
    </row>
    <row r="96" spans="2:12" ht="31.5" thickBot="1">
      <c r="B96" s="631"/>
      <c r="C96" s="340" t="s">
        <v>319</v>
      </c>
      <c r="D96" s="631"/>
      <c r="E96" s="634"/>
      <c r="F96" s="342">
        <v>0.064</v>
      </c>
      <c r="G96" s="320">
        <v>13.8</v>
      </c>
      <c r="H96" s="326">
        <v>0.99</v>
      </c>
      <c r="I96" s="327">
        <f>H96*20/100</f>
        <v>0.198</v>
      </c>
      <c r="J96" s="327">
        <f>I96+H96</f>
        <v>1.188</v>
      </c>
      <c r="K96" s="380">
        <v>43586</v>
      </c>
      <c r="L96" s="329">
        <v>63</v>
      </c>
    </row>
    <row r="97" spans="2:12" ht="15.75" thickBot="1">
      <c r="B97" s="646">
        <v>37</v>
      </c>
      <c r="C97" s="337" t="s">
        <v>149</v>
      </c>
      <c r="D97" s="277"/>
      <c r="E97" s="277"/>
      <c r="F97" s="312"/>
      <c r="G97" s="313"/>
      <c r="H97" s="313"/>
      <c r="I97" s="325"/>
      <c r="J97" s="325"/>
      <c r="K97" s="380">
        <v>43586</v>
      </c>
      <c r="L97" s="388"/>
    </row>
    <row r="98" spans="2:12" ht="15.75" thickBot="1">
      <c r="B98" s="646"/>
      <c r="C98" s="337" t="s">
        <v>150</v>
      </c>
      <c r="D98" s="647" t="s">
        <v>151</v>
      </c>
      <c r="E98" s="646" t="s">
        <v>52</v>
      </c>
      <c r="F98" s="677">
        <v>0.064</v>
      </c>
      <c r="G98" s="313">
        <v>7.2</v>
      </c>
      <c r="H98" s="400">
        <v>0.52</v>
      </c>
      <c r="I98" s="326">
        <f>H98*20/100</f>
        <v>0.10400000000000001</v>
      </c>
      <c r="J98" s="326">
        <f>I98+H98</f>
        <v>0.624</v>
      </c>
      <c r="K98" s="380">
        <v>43586</v>
      </c>
      <c r="L98" s="342">
        <v>73</v>
      </c>
    </row>
    <row r="99" spans="2:12" ht="15.75" thickBot="1">
      <c r="B99" s="646"/>
      <c r="C99" s="337" t="s">
        <v>152</v>
      </c>
      <c r="D99" s="649"/>
      <c r="E99" s="646"/>
      <c r="F99" s="678"/>
      <c r="G99" s="313">
        <v>21</v>
      </c>
      <c r="H99" s="400">
        <v>1.51</v>
      </c>
      <c r="I99" s="327">
        <f>H99*20/100</f>
        <v>0.302</v>
      </c>
      <c r="J99" s="327">
        <f>I99+H99</f>
        <v>1.812</v>
      </c>
      <c r="K99" s="380">
        <v>43586</v>
      </c>
      <c r="L99" s="329">
        <v>75</v>
      </c>
    </row>
    <row r="100" spans="2:12" ht="15.75" thickBot="1">
      <c r="B100" s="634">
        <v>38</v>
      </c>
      <c r="C100" s="340" t="s">
        <v>153</v>
      </c>
      <c r="D100" s="281"/>
      <c r="E100" s="630" t="s">
        <v>306</v>
      </c>
      <c r="F100" s="342"/>
      <c r="G100" s="320"/>
      <c r="H100" s="320"/>
      <c r="I100" s="325"/>
      <c r="J100" s="325"/>
      <c r="K100" s="380">
        <v>43586</v>
      </c>
      <c r="L100" s="388"/>
    </row>
    <row r="101" spans="2:12" ht="15.75" thickBot="1">
      <c r="B101" s="634"/>
      <c r="C101" s="343" t="s">
        <v>154</v>
      </c>
      <c r="D101" s="630" t="s">
        <v>155</v>
      </c>
      <c r="E101" s="671"/>
      <c r="F101" s="632">
        <v>0.064</v>
      </c>
      <c r="G101" s="320">
        <v>15</v>
      </c>
      <c r="H101" s="326">
        <v>1.08</v>
      </c>
      <c r="I101" s="326">
        <f>H101*20/100</f>
        <v>0.21600000000000003</v>
      </c>
      <c r="J101" s="326">
        <f>I101+H101</f>
        <v>1.296</v>
      </c>
      <c r="K101" s="380">
        <v>43586</v>
      </c>
      <c r="L101" s="342">
        <v>76</v>
      </c>
    </row>
    <row r="102" spans="2:12" ht="15.75" thickBot="1">
      <c r="B102" s="634"/>
      <c r="C102" s="340" t="s">
        <v>156</v>
      </c>
      <c r="D102" s="631"/>
      <c r="E102" s="674"/>
      <c r="F102" s="633"/>
      <c r="G102" s="320">
        <v>21</v>
      </c>
      <c r="H102" s="326">
        <v>1.51</v>
      </c>
      <c r="I102" s="327">
        <f>H102*20/100</f>
        <v>0.302</v>
      </c>
      <c r="J102" s="327">
        <f>I102+H102</f>
        <v>1.812</v>
      </c>
      <c r="K102" s="380">
        <v>43586</v>
      </c>
      <c r="L102" s="329">
        <v>77</v>
      </c>
    </row>
    <row r="103" spans="2:12" ht="31.5" thickBot="1">
      <c r="B103" s="649">
        <v>39</v>
      </c>
      <c r="C103" s="344" t="s">
        <v>157</v>
      </c>
      <c r="D103" s="401"/>
      <c r="E103" s="345"/>
      <c r="F103" s="346"/>
      <c r="G103" s="347"/>
      <c r="H103" s="347"/>
      <c r="I103" s="325"/>
      <c r="J103" s="325"/>
      <c r="K103" s="380">
        <v>43586</v>
      </c>
      <c r="L103" s="388"/>
    </row>
    <row r="104" spans="2:12" ht="15.75" thickBot="1">
      <c r="B104" s="646"/>
      <c r="C104" s="337" t="s">
        <v>158</v>
      </c>
      <c r="D104" s="648" t="s">
        <v>159</v>
      </c>
      <c r="E104" s="646" t="s">
        <v>52</v>
      </c>
      <c r="F104" s="676">
        <v>0.064</v>
      </c>
      <c r="G104" s="313">
        <v>2.5</v>
      </c>
      <c r="H104" s="400">
        <v>0.18</v>
      </c>
      <c r="I104" s="326">
        <f>H104*20/100</f>
        <v>0.036</v>
      </c>
      <c r="J104" s="326">
        <f>I104+H104+0.01</f>
        <v>0.226</v>
      </c>
      <c r="K104" s="380">
        <v>43586</v>
      </c>
      <c r="L104" s="342">
        <v>84</v>
      </c>
    </row>
    <row r="105" spans="2:12" ht="15.75" thickBot="1">
      <c r="B105" s="647"/>
      <c r="C105" s="348" t="s">
        <v>160</v>
      </c>
      <c r="D105" s="648"/>
      <c r="E105" s="647"/>
      <c r="F105" s="677"/>
      <c r="G105" s="349">
        <v>7.6</v>
      </c>
      <c r="H105" s="402">
        <v>0.55</v>
      </c>
      <c r="I105" s="327">
        <f>H105*20/100</f>
        <v>0.11</v>
      </c>
      <c r="J105" s="327">
        <f>I105+H105</f>
        <v>0.66</v>
      </c>
      <c r="K105" s="380">
        <v>43586</v>
      </c>
      <c r="L105" s="329">
        <v>85</v>
      </c>
    </row>
    <row r="106" spans="2:12" ht="15.75" thickBot="1">
      <c r="B106" s="634">
        <v>40</v>
      </c>
      <c r="C106" s="340" t="s">
        <v>161</v>
      </c>
      <c r="D106" s="281"/>
      <c r="E106" s="630" t="s">
        <v>52</v>
      </c>
      <c r="F106" s="342"/>
      <c r="G106" s="320"/>
      <c r="H106" s="320"/>
      <c r="I106" s="325"/>
      <c r="J106" s="325"/>
      <c r="K106" s="380">
        <v>43586</v>
      </c>
      <c r="L106" s="388"/>
    </row>
    <row r="107" spans="2:12" ht="15.75" thickBot="1">
      <c r="B107" s="634"/>
      <c r="C107" s="340" t="s">
        <v>162</v>
      </c>
      <c r="D107" s="636" t="s">
        <v>54</v>
      </c>
      <c r="E107" s="671"/>
      <c r="F107" s="632">
        <v>0.064</v>
      </c>
      <c r="G107" s="350">
        <v>3</v>
      </c>
      <c r="H107" s="326">
        <v>0.22</v>
      </c>
      <c r="I107" s="326">
        <f>H107*20/100</f>
        <v>0.044000000000000004</v>
      </c>
      <c r="J107" s="326">
        <f>I107+H107-0.01</f>
        <v>0.254</v>
      </c>
      <c r="K107" s="380">
        <v>43586</v>
      </c>
      <c r="L107" s="342">
        <v>86</v>
      </c>
    </row>
    <row r="108" spans="2:12" ht="15.75" thickBot="1">
      <c r="B108" s="634"/>
      <c r="C108" s="340" t="s">
        <v>163</v>
      </c>
      <c r="D108" s="636"/>
      <c r="E108" s="671"/>
      <c r="F108" s="644"/>
      <c r="G108" s="320">
        <v>1.2</v>
      </c>
      <c r="H108" s="326">
        <v>0.09</v>
      </c>
      <c r="I108" s="326">
        <f>H108*20/100</f>
        <v>0.018</v>
      </c>
      <c r="J108" s="326">
        <f>I108+H108</f>
        <v>0.108</v>
      </c>
      <c r="K108" s="380">
        <v>43586</v>
      </c>
      <c r="L108" s="342">
        <v>87</v>
      </c>
    </row>
    <row r="109" spans="2:12" ht="15.75" thickBot="1">
      <c r="B109" s="634"/>
      <c r="C109" s="340" t="s">
        <v>164</v>
      </c>
      <c r="D109" s="631"/>
      <c r="E109" s="674"/>
      <c r="F109" s="633"/>
      <c r="G109" s="350">
        <v>4</v>
      </c>
      <c r="H109" s="326">
        <v>0.29</v>
      </c>
      <c r="I109" s="327">
        <f>H109*20/100</f>
        <v>0.057999999999999996</v>
      </c>
      <c r="J109" s="327">
        <f>I109+H109</f>
        <v>0.348</v>
      </c>
      <c r="K109" s="380">
        <v>43586</v>
      </c>
      <c r="L109" s="329">
        <v>88</v>
      </c>
    </row>
    <row r="110" spans="2:12" ht="22.5" customHeight="1" thickBot="1">
      <c r="B110" s="345">
        <v>41</v>
      </c>
      <c r="C110" s="351" t="s">
        <v>165</v>
      </c>
      <c r="D110" s="345" t="s">
        <v>166</v>
      </c>
      <c r="E110" s="345" t="s">
        <v>52</v>
      </c>
      <c r="F110" s="352">
        <v>0.064</v>
      </c>
      <c r="G110" s="353">
        <v>112.8</v>
      </c>
      <c r="H110" s="403">
        <v>8.12</v>
      </c>
      <c r="I110" s="303">
        <f>H110*20/100</f>
        <v>1.6239999999999997</v>
      </c>
      <c r="J110" s="303">
        <f>I110+H110</f>
        <v>9.744</v>
      </c>
      <c r="K110" s="380">
        <v>43586</v>
      </c>
      <c r="L110" s="308">
        <v>402</v>
      </c>
    </row>
    <row r="111" spans="2:12" ht="15.75" thickBot="1">
      <c r="B111" s="632">
        <v>42</v>
      </c>
      <c r="C111" s="343" t="s">
        <v>174</v>
      </c>
      <c r="D111" s="632" t="s">
        <v>175</v>
      </c>
      <c r="E111" s="333"/>
      <c r="F111" s="632">
        <v>0.064</v>
      </c>
      <c r="G111" s="342"/>
      <c r="H111" s="326"/>
      <c r="I111" s="354"/>
      <c r="J111" s="354"/>
      <c r="K111" s="380">
        <v>43586</v>
      </c>
      <c r="L111" s="328"/>
    </row>
    <row r="112" spans="2:12" ht="15.75" thickBot="1">
      <c r="B112" s="644"/>
      <c r="C112" s="343" t="s">
        <v>176</v>
      </c>
      <c r="D112" s="644"/>
      <c r="E112" s="680" t="s">
        <v>52</v>
      </c>
      <c r="F112" s="644"/>
      <c r="G112" s="342">
        <v>0.6</v>
      </c>
      <c r="H112" s="326">
        <v>0.05</v>
      </c>
      <c r="I112" s="326">
        <f>H112*20/100</f>
        <v>0.01</v>
      </c>
      <c r="J112" s="326">
        <f>I112+H112</f>
        <v>0.060000000000000005</v>
      </c>
      <c r="K112" s="380">
        <v>43586</v>
      </c>
      <c r="L112" s="342">
        <v>43</v>
      </c>
    </row>
    <row r="113" spans="2:12" ht="15.75" thickBot="1">
      <c r="B113" s="644"/>
      <c r="C113" s="343" t="s">
        <v>177</v>
      </c>
      <c r="D113" s="644"/>
      <c r="E113" s="636"/>
      <c r="F113" s="644"/>
      <c r="G113" s="342">
        <v>1.2</v>
      </c>
      <c r="H113" s="326">
        <v>0.09</v>
      </c>
      <c r="I113" s="326">
        <f>H113*20/100</f>
        <v>0.018</v>
      </c>
      <c r="J113" s="326">
        <f>I113+H113</f>
        <v>0.108</v>
      </c>
      <c r="K113" s="380">
        <v>43586</v>
      </c>
      <c r="L113" s="342">
        <v>44</v>
      </c>
    </row>
    <row r="114" spans="2:12" ht="15.75" thickBot="1">
      <c r="B114" s="644"/>
      <c r="C114" s="343" t="s">
        <v>178</v>
      </c>
      <c r="D114" s="644"/>
      <c r="E114" s="671"/>
      <c r="F114" s="644"/>
      <c r="G114" s="355">
        <v>4.2</v>
      </c>
      <c r="H114" s="332">
        <v>0.3</v>
      </c>
      <c r="I114" s="332">
        <f>H114*20/100</f>
        <v>0.06</v>
      </c>
      <c r="J114" s="332">
        <f>I114+H114</f>
        <v>0.36</v>
      </c>
      <c r="K114" s="380">
        <v>43586</v>
      </c>
      <c r="L114" s="342">
        <v>45</v>
      </c>
    </row>
    <row r="115" spans="2:12" ht="15.75" thickBot="1">
      <c r="B115" s="633"/>
      <c r="C115" s="356" t="s">
        <v>179</v>
      </c>
      <c r="D115" s="633"/>
      <c r="E115" s="674"/>
      <c r="F115" s="633"/>
      <c r="G115" s="355">
        <v>2.4</v>
      </c>
      <c r="H115" s="332">
        <v>0.17</v>
      </c>
      <c r="I115" s="300">
        <f>H115*20/100</f>
        <v>0.034</v>
      </c>
      <c r="J115" s="300">
        <f>I115+H115</f>
        <v>0.20400000000000001</v>
      </c>
      <c r="K115" s="380">
        <v>43586</v>
      </c>
      <c r="L115" s="305">
        <v>46</v>
      </c>
    </row>
    <row r="116" spans="2:12" ht="15.75" thickBot="1">
      <c r="B116" s="357">
        <v>43</v>
      </c>
      <c r="C116" s="344" t="s">
        <v>190</v>
      </c>
      <c r="D116" s="357" t="s">
        <v>191</v>
      </c>
      <c r="E116" s="671" t="s">
        <v>52</v>
      </c>
      <c r="F116" s="305">
        <v>0.064</v>
      </c>
      <c r="G116" s="358">
        <v>30</v>
      </c>
      <c r="H116" s="404">
        <v>2.16</v>
      </c>
      <c r="I116" s="359">
        <f aca="true" t="shared" si="4" ref="I116:I168">H116*20/100</f>
        <v>0.43200000000000005</v>
      </c>
      <c r="J116" s="359">
        <f aca="true" t="shared" si="5" ref="J116:J169">I116+H116</f>
        <v>2.592</v>
      </c>
      <c r="K116" s="380">
        <v>43586</v>
      </c>
      <c r="L116" s="391">
        <v>27</v>
      </c>
    </row>
    <row r="117" spans="2:12" ht="15.75" thickBot="1">
      <c r="B117" s="301">
        <v>44</v>
      </c>
      <c r="C117" s="340" t="s">
        <v>192</v>
      </c>
      <c r="D117" s="301" t="s">
        <v>191</v>
      </c>
      <c r="E117" s="671"/>
      <c r="F117" s="329">
        <v>0.064</v>
      </c>
      <c r="G117" s="301">
        <v>25</v>
      </c>
      <c r="H117" s="279">
        <v>1.8</v>
      </c>
      <c r="I117" s="359">
        <f t="shared" si="4"/>
        <v>0.36</v>
      </c>
      <c r="J117" s="359">
        <f>I117+H117</f>
        <v>2.16</v>
      </c>
      <c r="K117" s="380">
        <v>43586</v>
      </c>
      <c r="L117" s="392">
        <v>28</v>
      </c>
    </row>
    <row r="118" spans="2:12" ht="45.75" customHeight="1" thickBot="1">
      <c r="B118" s="360">
        <v>45</v>
      </c>
      <c r="C118" s="361" t="s">
        <v>193</v>
      </c>
      <c r="D118" s="360" t="s">
        <v>194</v>
      </c>
      <c r="E118" s="671"/>
      <c r="F118" s="329">
        <v>0.064</v>
      </c>
      <c r="G118" s="301">
        <v>12</v>
      </c>
      <c r="H118" s="395">
        <v>0.86</v>
      </c>
      <c r="I118" s="359">
        <f t="shared" si="4"/>
        <v>0.172</v>
      </c>
      <c r="J118" s="359">
        <f t="shared" si="5"/>
        <v>1.032</v>
      </c>
      <c r="K118" s="380">
        <v>43586</v>
      </c>
      <c r="L118" s="392">
        <v>35</v>
      </c>
    </row>
    <row r="119" spans="2:12" ht="15.75" thickBot="1">
      <c r="B119" s="301">
        <v>46</v>
      </c>
      <c r="C119" s="340" t="s">
        <v>195</v>
      </c>
      <c r="D119" s="301" t="s">
        <v>196</v>
      </c>
      <c r="E119" s="671"/>
      <c r="F119" s="329">
        <v>0.064</v>
      </c>
      <c r="G119" s="301">
        <v>12</v>
      </c>
      <c r="H119" s="279">
        <v>0.86</v>
      </c>
      <c r="I119" s="359">
        <f t="shared" si="4"/>
        <v>0.172</v>
      </c>
      <c r="J119" s="359">
        <f t="shared" si="5"/>
        <v>1.032</v>
      </c>
      <c r="K119" s="380">
        <v>43586</v>
      </c>
      <c r="L119" s="391">
        <v>36</v>
      </c>
    </row>
    <row r="120" spans="2:12" ht="15.75" thickBot="1">
      <c r="B120" s="360">
        <v>47</v>
      </c>
      <c r="C120" s="337" t="s">
        <v>197</v>
      </c>
      <c r="D120" s="360" t="s">
        <v>196</v>
      </c>
      <c r="E120" s="674"/>
      <c r="F120" s="329">
        <v>0.064</v>
      </c>
      <c r="G120" s="301">
        <v>8.4</v>
      </c>
      <c r="H120" s="395">
        <v>0.6</v>
      </c>
      <c r="I120" s="359">
        <f t="shared" si="4"/>
        <v>0.12</v>
      </c>
      <c r="J120" s="359">
        <f>I120+H120+0.01</f>
        <v>0.73</v>
      </c>
      <c r="K120" s="380">
        <v>43586</v>
      </c>
      <c r="L120" s="392">
        <v>37</v>
      </c>
    </row>
    <row r="121" spans="2:12" ht="25.5" customHeight="1" thickBot="1">
      <c r="B121" s="301">
        <v>48</v>
      </c>
      <c r="C121" s="362" t="s">
        <v>199</v>
      </c>
      <c r="D121" s="301" t="s">
        <v>54</v>
      </c>
      <c r="E121" s="281" t="s">
        <v>52</v>
      </c>
      <c r="F121" s="329">
        <v>0.064</v>
      </c>
      <c r="G121" s="301">
        <v>12</v>
      </c>
      <c r="H121" s="279">
        <v>0.86</v>
      </c>
      <c r="I121" s="359">
        <f t="shared" si="4"/>
        <v>0.172</v>
      </c>
      <c r="J121" s="359">
        <f t="shared" si="5"/>
        <v>1.032</v>
      </c>
      <c r="K121" s="380">
        <v>43586</v>
      </c>
      <c r="L121" s="392">
        <v>42</v>
      </c>
    </row>
    <row r="122" spans="2:12" ht="31.5" thickBot="1">
      <c r="B122" s="683">
        <v>49</v>
      </c>
      <c r="C122" s="361" t="s">
        <v>201</v>
      </c>
      <c r="D122" s="676" t="s">
        <v>175</v>
      </c>
      <c r="E122" s="647" t="s">
        <v>52</v>
      </c>
      <c r="F122" s="683">
        <v>0.064</v>
      </c>
      <c r="G122" s="360"/>
      <c r="H122" s="395"/>
      <c r="I122" s="359"/>
      <c r="J122" s="359"/>
      <c r="K122" s="380">
        <v>43586</v>
      </c>
      <c r="L122" s="392"/>
    </row>
    <row r="123" spans="2:12" ht="15.75" thickBot="1">
      <c r="B123" s="675"/>
      <c r="C123" s="361" t="s">
        <v>202</v>
      </c>
      <c r="D123" s="677"/>
      <c r="E123" s="675"/>
      <c r="F123" s="675"/>
      <c r="G123" s="360">
        <v>0.4</v>
      </c>
      <c r="H123" s="395">
        <f>G123*F122</f>
        <v>0.0256</v>
      </c>
      <c r="I123" s="359">
        <f t="shared" si="4"/>
        <v>0.00512</v>
      </c>
      <c r="J123" s="359">
        <f>I123+H123-0.01</f>
        <v>0.020720000000000002</v>
      </c>
      <c r="K123" s="380">
        <v>43586</v>
      </c>
      <c r="L123" s="392">
        <v>50</v>
      </c>
    </row>
    <row r="124" spans="2:12" ht="15.75" thickBot="1">
      <c r="B124" s="675"/>
      <c r="C124" s="361" t="s">
        <v>203</v>
      </c>
      <c r="D124" s="677"/>
      <c r="E124" s="675"/>
      <c r="F124" s="675"/>
      <c r="G124" s="360">
        <v>0.8</v>
      </c>
      <c r="H124" s="395">
        <v>0.06</v>
      </c>
      <c r="I124" s="359">
        <f t="shared" si="4"/>
        <v>0.012</v>
      </c>
      <c r="J124" s="359">
        <f t="shared" si="5"/>
        <v>0.072</v>
      </c>
      <c r="K124" s="380">
        <v>43586</v>
      </c>
      <c r="L124" s="392">
        <v>51</v>
      </c>
    </row>
    <row r="125" spans="2:12" ht="15.75" thickBot="1">
      <c r="B125" s="675"/>
      <c r="C125" s="361" t="s">
        <v>204</v>
      </c>
      <c r="D125" s="678"/>
      <c r="E125" s="675"/>
      <c r="F125" s="675"/>
      <c r="G125" s="360">
        <v>1.8</v>
      </c>
      <c r="H125" s="395">
        <v>0.13</v>
      </c>
      <c r="I125" s="359">
        <f t="shared" si="4"/>
        <v>0.026000000000000002</v>
      </c>
      <c r="J125" s="359">
        <f>I125+H125-0.01</f>
        <v>0.146</v>
      </c>
      <c r="K125" s="380">
        <v>43586</v>
      </c>
      <c r="L125" s="392">
        <v>52</v>
      </c>
    </row>
    <row r="126" spans="2:12" ht="15.75" thickBot="1">
      <c r="B126" s="662"/>
      <c r="C126" s="361" t="s">
        <v>205</v>
      </c>
      <c r="D126" s="360" t="s">
        <v>67</v>
      </c>
      <c r="E126" s="662"/>
      <c r="F126" s="662"/>
      <c r="G126" s="360">
        <v>0.6</v>
      </c>
      <c r="H126" s="395">
        <v>0.04</v>
      </c>
      <c r="I126" s="359">
        <f t="shared" si="4"/>
        <v>0.008</v>
      </c>
      <c r="J126" s="359">
        <f t="shared" si="5"/>
        <v>0.048</v>
      </c>
      <c r="K126" s="380">
        <v>43586</v>
      </c>
      <c r="L126" s="392">
        <v>53</v>
      </c>
    </row>
    <row r="127" spans="2:12" ht="24" customHeight="1" thickBot="1">
      <c r="B127" s="301">
        <v>50</v>
      </c>
      <c r="C127" s="340" t="s">
        <v>206</v>
      </c>
      <c r="D127" s="301" t="s">
        <v>207</v>
      </c>
      <c r="E127" s="281" t="s">
        <v>52</v>
      </c>
      <c r="F127" s="329">
        <v>0.064</v>
      </c>
      <c r="G127" s="301">
        <v>6</v>
      </c>
      <c r="H127" s="279">
        <v>0.43</v>
      </c>
      <c r="I127" s="359">
        <f t="shared" si="4"/>
        <v>0.086</v>
      </c>
      <c r="J127" s="359">
        <f t="shared" si="5"/>
        <v>0.516</v>
      </c>
      <c r="K127" s="380">
        <v>43586</v>
      </c>
      <c r="L127" s="391">
        <v>67</v>
      </c>
    </row>
    <row r="128" spans="2:12" ht="15.75" thickBot="1">
      <c r="B128" s="683">
        <v>51</v>
      </c>
      <c r="C128" s="337" t="s">
        <v>208</v>
      </c>
      <c r="D128" s="683" t="s">
        <v>54</v>
      </c>
      <c r="E128" s="647" t="s">
        <v>52</v>
      </c>
      <c r="F128" s="683">
        <v>0.064</v>
      </c>
      <c r="G128" s="360"/>
      <c r="H128" s="395"/>
      <c r="I128" s="363"/>
      <c r="J128" s="359"/>
      <c r="K128" s="380">
        <v>43586</v>
      </c>
      <c r="L128" s="392"/>
    </row>
    <row r="129" spans="2:12" ht="15.75" thickBot="1">
      <c r="B129" s="675"/>
      <c r="C129" s="337" t="s">
        <v>209</v>
      </c>
      <c r="D129" s="675"/>
      <c r="E129" s="675"/>
      <c r="F129" s="675"/>
      <c r="G129" s="360">
        <v>6.6</v>
      </c>
      <c r="H129" s="395">
        <v>0.48</v>
      </c>
      <c r="I129" s="359">
        <f t="shared" si="4"/>
        <v>0.096</v>
      </c>
      <c r="J129" s="359">
        <f>I129+H129</f>
        <v>0.576</v>
      </c>
      <c r="K129" s="380">
        <v>43586</v>
      </c>
      <c r="L129" s="392">
        <v>68</v>
      </c>
    </row>
    <row r="130" spans="2:12" ht="15.75" thickBot="1">
      <c r="B130" s="675"/>
      <c r="C130" s="337" t="s">
        <v>210</v>
      </c>
      <c r="D130" s="675"/>
      <c r="E130" s="675"/>
      <c r="F130" s="675"/>
      <c r="G130" s="360">
        <v>8.4</v>
      </c>
      <c r="H130" s="395">
        <v>0.6</v>
      </c>
      <c r="I130" s="359">
        <f t="shared" si="4"/>
        <v>0.12</v>
      </c>
      <c r="J130" s="359">
        <f>I130+H130+0.01</f>
        <v>0.73</v>
      </c>
      <c r="K130" s="380">
        <v>43586</v>
      </c>
      <c r="L130" s="392">
        <v>69</v>
      </c>
    </row>
    <row r="131" spans="2:12" ht="15.75" thickBot="1">
      <c r="B131" s="675"/>
      <c r="C131" s="337" t="s">
        <v>211</v>
      </c>
      <c r="D131" s="675"/>
      <c r="E131" s="675"/>
      <c r="F131" s="675"/>
      <c r="G131" s="360">
        <v>9</v>
      </c>
      <c r="H131" s="395">
        <v>0.65</v>
      </c>
      <c r="I131" s="359">
        <f t="shared" si="4"/>
        <v>0.13</v>
      </c>
      <c r="J131" s="359">
        <f>I131+H131-0.01</f>
        <v>0.77</v>
      </c>
      <c r="K131" s="380">
        <v>43586</v>
      </c>
      <c r="L131" s="392">
        <v>70</v>
      </c>
    </row>
    <row r="132" spans="2:12" ht="15.75" thickBot="1">
      <c r="B132" s="662"/>
      <c r="C132" s="337" t="s">
        <v>212</v>
      </c>
      <c r="D132" s="662"/>
      <c r="E132" s="662"/>
      <c r="F132" s="662"/>
      <c r="G132" s="360">
        <v>12</v>
      </c>
      <c r="H132" s="395">
        <v>0.86</v>
      </c>
      <c r="I132" s="359">
        <f t="shared" si="4"/>
        <v>0.172</v>
      </c>
      <c r="J132" s="359">
        <f t="shared" si="5"/>
        <v>1.032</v>
      </c>
      <c r="K132" s="380">
        <v>43586</v>
      </c>
      <c r="L132" s="392">
        <v>71</v>
      </c>
    </row>
    <row r="133" spans="2:12" ht="20.25" customHeight="1" thickBot="1">
      <c r="B133" s="301">
        <v>52</v>
      </c>
      <c r="C133" s="343" t="s">
        <v>217</v>
      </c>
      <c r="D133" s="301" t="s">
        <v>64</v>
      </c>
      <c r="E133" s="281" t="s">
        <v>52</v>
      </c>
      <c r="F133" s="329">
        <v>0.064</v>
      </c>
      <c r="G133" s="301">
        <v>9.5</v>
      </c>
      <c r="H133" s="279">
        <v>0.68</v>
      </c>
      <c r="I133" s="359">
        <f t="shared" si="4"/>
        <v>0.136</v>
      </c>
      <c r="J133" s="359">
        <f t="shared" si="5"/>
        <v>0.8160000000000001</v>
      </c>
      <c r="K133" s="380">
        <v>43586</v>
      </c>
      <c r="L133" s="392">
        <v>90</v>
      </c>
    </row>
    <row r="134" spans="2:12" ht="28.5" customHeight="1" thickBot="1">
      <c r="B134" s="360">
        <v>53</v>
      </c>
      <c r="C134" s="337" t="s">
        <v>221</v>
      </c>
      <c r="D134" s="360" t="s">
        <v>222</v>
      </c>
      <c r="E134" s="277" t="s">
        <v>52</v>
      </c>
      <c r="F134" s="338">
        <v>0.064</v>
      </c>
      <c r="G134" s="360">
        <v>12</v>
      </c>
      <c r="H134" s="395">
        <v>0.86</v>
      </c>
      <c r="I134" s="359">
        <f t="shared" si="4"/>
        <v>0.172</v>
      </c>
      <c r="J134" s="359">
        <f t="shared" si="5"/>
        <v>1.032</v>
      </c>
      <c r="K134" s="380">
        <v>43586</v>
      </c>
      <c r="L134" s="392">
        <v>93</v>
      </c>
    </row>
    <row r="135" spans="2:12" ht="22.5" customHeight="1" thickBot="1">
      <c r="B135" s="301">
        <v>54</v>
      </c>
      <c r="C135" s="340" t="s">
        <v>229</v>
      </c>
      <c r="D135" s="301" t="s">
        <v>64</v>
      </c>
      <c r="E135" s="281" t="s">
        <v>52</v>
      </c>
      <c r="F135" s="329">
        <v>0.064</v>
      </c>
      <c r="G135" s="301">
        <v>4.2</v>
      </c>
      <c r="H135" s="279">
        <v>0.3</v>
      </c>
      <c r="I135" s="359">
        <f t="shared" si="4"/>
        <v>0.06</v>
      </c>
      <c r="J135" s="359">
        <f t="shared" si="5"/>
        <v>0.36</v>
      </c>
      <c r="K135" s="380">
        <v>43586</v>
      </c>
      <c r="L135" s="392">
        <v>97</v>
      </c>
    </row>
    <row r="136" spans="2:12" ht="24.75" customHeight="1" thickBot="1">
      <c r="B136" s="364">
        <v>55</v>
      </c>
      <c r="C136" s="337" t="s">
        <v>230</v>
      </c>
      <c r="D136" s="364" t="s">
        <v>64</v>
      </c>
      <c r="E136" s="365" t="s">
        <v>52</v>
      </c>
      <c r="F136" s="364">
        <v>0.064</v>
      </c>
      <c r="G136" s="360"/>
      <c r="H136" s="395">
        <v>3.89</v>
      </c>
      <c r="I136" s="359"/>
      <c r="J136" s="359"/>
      <c r="K136" s="380">
        <v>43586</v>
      </c>
      <c r="L136" s="392"/>
    </row>
    <row r="137" spans="2:12" ht="15.75" thickBot="1">
      <c r="B137" s="682">
        <v>56</v>
      </c>
      <c r="C137" s="340" t="s">
        <v>232</v>
      </c>
      <c r="D137" s="682" t="s">
        <v>64</v>
      </c>
      <c r="E137" s="630" t="s">
        <v>52</v>
      </c>
      <c r="F137" s="682">
        <v>0.064</v>
      </c>
      <c r="G137" s="301"/>
      <c r="H137" s="279"/>
      <c r="I137" s="363"/>
      <c r="J137" s="359"/>
      <c r="K137" s="380">
        <v>43586</v>
      </c>
      <c r="L137" s="392"/>
    </row>
    <row r="138" spans="2:12" ht="31.5" thickBot="1">
      <c r="B138" s="671"/>
      <c r="C138" s="340" t="s">
        <v>233</v>
      </c>
      <c r="D138" s="671"/>
      <c r="E138" s="671"/>
      <c r="F138" s="671"/>
      <c r="G138" s="301">
        <v>7</v>
      </c>
      <c r="H138" s="279">
        <v>0.5</v>
      </c>
      <c r="I138" s="359">
        <f t="shared" si="4"/>
        <v>0.1</v>
      </c>
      <c r="J138" s="359">
        <f t="shared" si="5"/>
        <v>0.6</v>
      </c>
      <c r="K138" s="380">
        <v>43586</v>
      </c>
      <c r="L138" s="392">
        <v>100</v>
      </c>
    </row>
    <row r="139" spans="2:12" ht="31.5" thickBot="1">
      <c r="B139" s="674"/>
      <c r="C139" s="340" t="s">
        <v>234</v>
      </c>
      <c r="D139" s="674"/>
      <c r="E139" s="674"/>
      <c r="F139" s="674"/>
      <c r="G139" s="301">
        <v>18</v>
      </c>
      <c r="H139" s="279">
        <v>1.3</v>
      </c>
      <c r="I139" s="359">
        <f t="shared" si="4"/>
        <v>0.26</v>
      </c>
      <c r="J139" s="359">
        <f t="shared" si="5"/>
        <v>1.56</v>
      </c>
      <c r="K139" s="380">
        <v>43586</v>
      </c>
      <c r="L139" s="392">
        <v>101</v>
      </c>
    </row>
    <row r="140" spans="2:12" ht="19.5" customHeight="1" thickBot="1">
      <c r="B140" s="360">
        <v>57</v>
      </c>
      <c r="C140" s="337" t="s">
        <v>235</v>
      </c>
      <c r="D140" s="360" t="s">
        <v>64</v>
      </c>
      <c r="E140" s="277" t="s">
        <v>52</v>
      </c>
      <c r="F140" s="338">
        <v>0.064</v>
      </c>
      <c r="G140" s="360">
        <v>15</v>
      </c>
      <c r="H140" s="395">
        <v>1.08</v>
      </c>
      <c r="I140" s="359">
        <f t="shared" si="4"/>
        <v>0.21600000000000003</v>
      </c>
      <c r="J140" s="359">
        <f>I140+H140</f>
        <v>1.296</v>
      </c>
      <c r="K140" s="380">
        <v>43586</v>
      </c>
      <c r="L140" s="392">
        <v>102</v>
      </c>
    </row>
    <row r="141" spans="2:12" ht="15.75" thickBot="1">
      <c r="B141" s="682">
        <v>58</v>
      </c>
      <c r="C141" s="340" t="s">
        <v>236</v>
      </c>
      <c r="D141" s="682" t="s">
        <v>64</v>
      </c>
      <c r="E141" s="630" t="s">
        <v>52</v>
      </c>
      <c r="F141" s="682">
        <v>0.064</v>
      </c>
      <c r="G141" s="301"/>
      <c r="H141" s="279"/>
      <c r="I141" s="359"/>
      <c r="J141" s="359"/>
      <c r="K141" s="380">
        <v>43586</v>
      </c>
      <c r="L141" s="392"/>
    </row>
    <row r="142" spans="2:12" ht="15.75" thickBot="1">
      <c r="B142" s="671"/>
      <c r="C142" s="340" t="s">
        <v>237</v>
      </c>
      <c r="D142" s="671"/>
      <c r="E142" s="671"/>
      <c r="F142" s="671"/>
      <c r="G142" s="301">
        <v>5.4</v>
      </c>
      <c r="H142" s="279">
        <v>0.39</v>
      </c>
      <c r="I142" s="359">
        <f t="shared" si="4"/>
        <v>0.07800000000000001</v>
      </c>
      <c r="J142" s="359">
        <f>I142+H142-0.01</f>
        <v>0.458</v>
      </c>
      <c r="K142" s="380">
        <v>43586</v>
      </c>
      <c r="L142" s="392">
        <v>103</v>
      </c>
    </row>
    <row r="143" spans="2:12" ht="15.75" thickBot="1">
      <c r="B143" s="674"/>
      <c r="C143" s="340" t="s">
        <v>238</v>
      </c>
      <c r="D143" s="674"/>
      <c r="E143" s="674"/>
      <c r="F143" s="674"/>
      <c r="G143" s="301">
        <v>13.2</v>
      </c>
      <c r="H143" s="279">
        <v>0.95</v>
      </c>
      <c r="I143" s="359">
        <f t="shared" si="4"/>
        <v>0.19</v>
      </c>
      <c r="J143" s="359">
        <f t="shared" si="5"/>
        <v>1.14</v>
      </c>
      <c r="K143" s="380">
        <v>43586</v>
      </c>
      <c r="L143" s="392">
        <v>104</v>
      </c>
    </row>
    <row r="144" spans="2:12" ht="13.5" customHeight="1" thickBot="1">
      <c r="B144" s="360">
        <v>59</v>
      </c>
      <c r="C144" s="337" t="s">
        <v>239</v>
      </c>
      <c r="D144" s="360" t="s">
        <v>64</v>
      </c>
      <c r="E144" s="277" t="s">
        <v>52</v>
      </c>
      <c r="F144" s="338">
        <v>0.064</v>
      </c>
      <c r="G144" s="360">
        <v>20</v>
      </c>
      <c r="H144" s="395">
        <v>1.44</v>
      </c>
      <c r="I144" s="359">
        <f t="shared" si="4"/>
        <v>0.288</v>
      </c>
      <c r="J144" s="359">
        <f t="shared" si="5"/>
        <v>1.728</v>
      </c>
      <c r="K144" s="380">
        <v>43586</v>
      </c>
      <c r="L144" s="392">
        <v>105</v>
      </c>
    </row>
    <row r="145" spans="2:12" ht="22.5" customHeight="1" thickBot="1">
      <c r="B145" s="301">
        <v>60</v>
      </c>
      <c r="C145" s="366" t="s">
        <v>271</v>
      </c>
      <c r="D145" s="342" t="s">
        <v>272</v>
      </c>
      <c r="E145" s="281" t="s">
        <v>52</v>
      </c>
      <c r="F145" s="329">
        <v>0.064</v>
      </c>
      <c r="G145" s="342">
        <v>37.2</v>
      </c>
      <c r="H145" s="326">
        <v>2.68</v>
      </c>
      <c r="I145" s="359">
        <f t="shared" si="4"/>
        <v>0.536</v>
      </c>
      <c r="J145" s="359">
        <f t="shared" si="5"/>
        <v>3.216</v>
      </c>
      <c r="K145" s="380">
        <v>43586</v>
      </c>
      <c r="L145" s="381">
        <v>380</v>
      </c>
    </row>
    <row r="146" spans="2:12" ht="24" customHeight="1" thickBot="1">
      <c r="B146" s="360">
        <v>61</v>
      </c>
      <c r="C146" s="367" t="s">
        <v>273</v>
      </c>
      <c r="D146" s="312" t="s">
        <v>175</v>
      </c>
      <c r="E146" s="277" t="s">
        <v>52</v>
      </c>
      <c r="F146" s="338">
        <v>0.064</v>
      </c>
      <c r="G146" s="368">
        <v>42</v>
      </c>
      <c r="H146" s="400">
        <v>3.02</v>
      </c>
      <c r="I146" s="359">
        <f t="shared" si="4"/>
        <v>0.604</v>
      </c>
      <c r="J146" s="359">
        <f t="shared" si="5"/>
        <v>3.624</v>
      </c>
      <c r="K146" s="380">
        <v>43586</v>
      </c>
      <c r="L146" s="381">
        <v>381</v>
      </c>
    </row>
    <row r="147" spans="2:12" ht="21.75" customHeight="1" thickBot="1">
      <c r="B147" s="301">
        <v>62</v>
      </c>
      <c r="C147" s="366" t="s">
        <v>307</v>
      </c>
      <c r="D147" s="342" t="s">
        <v>175</v>
      </c>
      <c r="E147" s="281" t="s">
        <v>52</v>
      </c>
      <c r="F147" s="329">
        <v>0.064</v>
      </c>
      <c r="G147" s="342">
        <v>5.4</v>
      </c>
      <c r="H147" s="326">
        <v>0.39</v>
      </c>
      <c r="I147" s="359">
        <f t="shared" si="4"/>
        <v>0.07800000000000001</v>
      </c>
      <c r="J147" s="359">
        <f t="shared" si="5"/>
        <v>0.468</v>
      </c>
      <c r="K147" s="380">
        <v>43586</v>
      </c>
      <c r="L147" s="381"/>
    </row>
    <row r="148" spans="2:12" ht="15.75" thickBot="1">
      <c r="B148" s="684">
        <v>63</v>
      </c>
      <c r="C148" s="369" t="s">
        <v>276</v>
      </c>
      <c r="D148" s="672" t="s">
        <v>54</v>
      </c>
      <c r="E148" s="647" t="s">
        <v>52</v>
      </c>
      <c r="F148" s="672">
        <v>0.064</v>
      </c>
      <c r="G148" s="370"/>
      <c r="H148" s="400"/>
      <c r="I148" s="371"/>
      <c r="J148" s="371"/>
      <c r="K148" s="380">
        <v>43586</v>
      </c>
      <c r="L148" s="381"/>
    </row>
    <row r="149" spans="2:12" ht="15.75" thickBot="1">
      <c r="B149" s="684"/>
      <c r="C149" s="367" t="s">
        <v>277</v>
      </c>
      <c r="D149" s="672"/>
      <c r="E149" s="675"/>
      <c r="F149" s="672"/>
      <c r="G149" s="312">
        <v>117.6</v>
      </c>
      <c r="H149" s="378">
        <v>8.47</v>
      </c>
      <c r="I149" s="359">
        <f t="shared" si="4"/>
        <v>1.694</v>
      </c>
      <c r="J149" s="359">
        <f t="shared" si="5"/>
        <v>10.164000000000001</v>
      </c>
      <c r="K149" s="380">
        <v>43586</v>
      </c>
      <c r="L149" s="685"/>
    </row>
    <row r="150" spans="2:12" ht="15.75" thickBot="1">
      <c r="B150" s="684"/>
      <c r="C150" s="367" t="s">
        <v>279</v>
      </c>
      <c r="D150" s="672"/>
      <c r="E150" s="675"/>
      <c r="F150" s="672"/>
      <c r="G150" s="312">
        <v>34.8</v>
      </c>
      <c r="H150" s="378">
        <v>2.51</v>
      </c>
      <c r="I150" s="359">
        <f t="shared" si="4"/>
        <v>0.502</v>
      </c>
      <c r="J150" s="359">
        <f t="shared" si="5"/>
        <v>3.0119999999999996</v>
      </c>
      <c r="K150" s="380">
        <v>43586</v>
      </c>
      <c r="L150" s="685"/>
    </row>
    <row r="151" spans="2:12" ht="15.75" thickBot="1">
      <c r="B151" s="684"/>
      <c r="C151" s="367" t="s">
        <v>280</v>
      </c>
      <c r="D151" s="672"/>
      <c r="E151" s="675"/>
      <c r="F151" s="672"/>
      <c r="G151" s="312">
        <v>141.6</v>
      </c>
      <c r="H151" s="378">
        <v>10.2</v>
      </c>
      <c r="I151" s="359">
        <f t="shared" si="4"/>
        <v>2.04</v>
      </c>
      <c r="J151" s="359">
        <f t="shared" si="5"/>
        <v>12.239999999999998</v>
      </c>
      <c r="K151" s="380">
        <v>43586</v>
      </c>
      <c r="L151" s="685"/>
    </row>
    <row r="152" spans="2:12" ht="15.75" thickBot="1">
      <c r="B152" s="684"/>
      <c r="C152" s="367" t="s">
        <v>281</v>
      </c>
      <c r="D152" s="672"/>
      <c r="E152" s="662"/>
      <c r="F152" s="672"/>
      <c r="G152" s="312">
        <v>42.6</v>
      </c>
      <c r="H152" s="378">
        <v>3.07</v>
      </c>
      <c r="I152" s="359">
        <f t="shared" si="4"/>
        <v>0.614</v>
      </c>
      <c r="J152" s="359">
        <f t="shared" si="5"/>
        <v>3.6839999999999997</v>
      </c>
      <c r="K152" s="380">
        <v>43586</v>
      </c>
      <c r="L152" s="685"/>
    </row>
    <row r="153" spans="2:12" ht="23.25" customHeight="1" thickBot="1">
      <c r="B153" s="301">
        <v>64</v>
      </c>
      <c r="C153" s="340" t="s">
        <v>282</v>
      </c>
      <c r="D153" s="342" t="s">
        <v>67</v>
      </c>
      <c r="E153" s="281" t="s">
        <v>52</v>
      </c>
      <c r="F153" s="329">
        <v>0.064</v>
      </c>
      <c r="G153" s="342">
        <v>6.6</v>
      </c>
      <c r="H153" s="405">
        <v>0.48</v>
      </c>
      <c r="I153" s="359">
        <f t="shared" si="4"/>
        <v>0.096</v>
      </c>
      <c r="J153" s="359">
        <f t="shared" si="5"/>
        <v>0.576</v>
      </c>
      <c r="K153" s="380">
        <v>43586</v>
      </c>
      <c r="L153" s="366"/>
    </row>
    <row r="154" spans="2:12" ht="15.75" thickBot="1">
      <c r="B154" s="684">
        <v>65</v>
      </c>
      <c r="C154" s="367" t="s">
        <v>283</v>
      </c>
      <c r="D154" s="672" t="s">
        <v>67</v>
      </c>
      <c r="E154" s="647" t="s">
        <v>52</v>
      </c>
      <c r="F154" s="672">
        <v>0.064</v>
      </c>
      <c r="G154" s="312"/>
      <c r="H154" s="378"/>
      <c r="I154" s="366"/>
      <c r="J154" s="366"/>
      <c r="K154" s="380">
        <v>43586</v>
      </c>
      <c r="L154" s="366"/>
    </row>
    <row r="155" spans="2:12" ht="15.75" thickBot="1">
      <c r="B155" s="684"/>
      <c r="C155" s="372" t="s">
        <v>285</v>
      </c>
      <c r="D155" s="672"/>
      <c r="E155" s="675"/>
      <c r="F155" s="672"/>
      <c r="G155" s="312">
        <v>7.2</v>
      </c>
      <c r="H155" s="378">
        <v>0.52</v>
      </c>
      <c r="I155" s="359">
        <f t="shared" si="4"/>
        <v>0.10400000000000001</v>
      </c>
      <c r="J155" s="359">
        <f t="shared" si="5"/>
        <v>0.624</v>
      </c>
      <c r="K155" s="380">
        <v>43586</v>
      </c>
      <c r="L155" s="366"/>
    </row>
    <row r="156" spans="2:12" ht="15.75" thickBot="1">
      <c r="B156" s="684"/>
      <c r="C156" s="372" t="s">
        <v>287</v>
      </c>
      <c r="D156" s="672"/>
      <c r="E156" s="675"/>
      <c r="F156" s="672"/>
      <c r="G156" s="368">
        <v>9</v>
      </c>
      <c r="H156" s="378">
        <v>0.65</v>
      </c>
      <c r="I156" s="359">
        <f t="shared" si="4"/>
        <v>0.13</v>
      </c>
      <c r="J156" s="359">
        <f t="shared" si="5"/>
        <v>0.78</v>
      </c>
      <c r="K156" s="380">
        <v>43586</v>
      </c>
      <c r="L156" s="366"/>
    </row>
    <row r="157" spans="2:12" ht="15.75" thickBot="1">
      <c r="B157" s="684"/>
      <c r="C157" s="372" t="s">
        <v>288</v>
      </c>
      <c r="D157" s="672"/>
      <c r="E157" s="662"/>
      <c r="F157" s="672"/>
      <c r="G157" s="312">
        <v>4.8</v>
      </c>
      <c r="H157" s="378">
        <v>0.35</v>
      </c>
      <c r="I157" s="359">
        <f t="shared" si="4"/>
        <v>0.07</v>
      </c>
      <c r="J157" s="359">
        <f t="shared" si="5"/>
        <v>0.42</v>
      </c>
      <c r="K157" s="380">
        <v>43586</v>
      </c>
      <c r="L157" s="366"/>
    </row>
    <row r="158" spans="2:12" ht="21.75" customHeight="1" thickBot="1">
      <c r="B158" s="688">
        <v>66</v>
      </c>
      <c r="C158" s="373" t="s">
        <v>289</v>
      </c>
      <c r="D158" s="664" t="s">
        <v>67</v>
      </c>
      <c r="E158" s="630" t="s">
        <v>52</v>
      </c>
      <c r="F158" s="664">
        <v>0.064</v>
      </c>
      <c r="G158" s="342"/>
      <c r="H158" s="405"/>
      <c r="I158" s="366"/>
      <c r="J158" s="366"/>
      <c r="K158" s="380">
        <v>43586</v>
      </c>
      <c r="L158" s="366"/>
    </row>
    <row r="159" spans="2:12" ht="15.75" thickBot="1">
      <c r="B159" s="688"/>
      <c r="C159" s="374" t="s">
        <v>290</v>
      </c>
      <c r="D159" s="664"/>
      <c r="E159" s="671"/>
      <c r="F159" s="664"/>
      <c r="G159" s="342">
        <v>10.8</v>
      </c>
      <c r="H159" s="405">
        <v>0.78</v>
      </c>
      <c r="I159" s="359">
        <f t="shared" si="4"/>
        <v>0.15600000000000003</v>
      </c>
      <c r="J159" s="359">
        <f t="shared" si="5"/>
        <v>0.936</v>
      </c>
      <c r="K159" s="380">
        <v>43586</v>
      </c>
      <c r="L159" s="393" t="s">
        <v>308</v>
      </c>
    </row>
    <row r="160" spans="2:12" ht="15.75" thickBot="1">
      <c r="B160" s="688"/>
      <c r="C160" s="374" t="s">
        <v>291</v>
      </c>
      <c r="D160" s="664"/>
      <c r="E160" s="674"/>
      <c r="F160" s="664"/>
      <c r="G160" s="342">
        <v>19.2</v>
      </c>
      <c r="H160" s="405">
        <v>1.38</v>
      </c>
      <c r="I160" s="359">
        <f t="shared" si="4"/>
        <v>0.27599999999999997</v>
      </c>
      <c r="J160" s="359">
        <f t="shared" si="5"/>
        <v>1.656</v>
      </c>
      <c r="K160" s="380">
        <v>43586</v>
      </c>
      <c r="L160" s="366"/>
    </row>
    <row r="161" spans="2:12" ht="18.75" customHeight="1" thickBot="1">
      <c r="B161" s="312">
        <v>67</v>
      </c>
      <c r="C161" s="337" t="s">
        <v>292</v>
      </c>
      <c r="D161" s="312" t="s">
        <v>67</v>
      </c>
      <c r="E161" s="277" t="s">
        <v>52</v>
      </c>
      <c r="F161" s="338">
        <v>0.064</v>
      </c>
      <c r="G161" s="312">
        <v>32.4</v>
      </c>
      <c r="H161" s="378">
        <v>2.33</v>
      </c>
      <c r="I161" s="359">
        <f t="shared" si="4"/>
        <v>0.466</v>
      </c>
      <c r="J161" s="359">
        <f t="shared" si="5"/>
        <v>2.7960000000000003</v>
      </c>
      <c r="K161" s="380">
        <v>43586</v>
      </c>
      <c r="L161" s="366"/>
    </row>
    <row r="162" spans="2:12" ht="19.5" customHeight="1" thickBot="1">
      <c r="B162" s="342">
        <v>68</v>
      </c>
      <c r="C162" s="366" t="s">
        <v>293</v>
      </c>
      <c r="D162" s="342" t="s">
        <v>67</v>
      </c>
      <c r="E162" s="281" t="s">
        <v>52</v>
      </c>
      <c r="F162" s="329">
        <v>0.064</v>
      </c>
      <c r="G162" s="342">
        <v>17.4</v>
      </c>
      <c r="H162" s="405">
        <v>1.25</v>
      </c>
      <c r="I162" s="359">
        <f t="shared" si="4"/>
        <v>0.25</v>
      </c>
      <c r="J162" s="359">
        <f t="shared" si="5"/>
        <v>1.5</v>
      </c>
      <c r="K162" s="380">
        <v>43586</v>
      </c>
      <c r="L162" s="366" t="s">
        <v>309</v>
      </c>
    </row>
    <row r="163" spans="2:12" ht="22.5" customHeight="1" thickBot="1">
      <c r="B163" s="312">
        <v>69</v>
      </c>
      <c r="C163" s="367" t="s">
        <v>294</v>
      </c>
      <c r="D163" s="312" t="s">
        <v>67</v>
      </c>
      <c r="E163" s="277" t="s">
        <v>52</v>
      </c>
      <c r="F163" s="338">
        <v>0.064</v>
      </c>
      <c r="G163" s="312">
        <v>5.4</v>
      </c>
      <c r="H163" s="378">
        <v>0.39</v>
      </c>
      <c r="I163" s="359">
        <f t="shared" si="4"/>
        <v>0.07800000000000001</v>
      </c>
      <c r="J163" s="359">
        <f t="shared" si="5"/>
        <v>0.468</v>
      </c>
      <c r="K163" s="380">
        <v>43586</v>
      </c>
      <c r="L163" s="366" t="s">
        <v>310</v>
      </c>
    </row>
    <row r="164" spans="2:12" ht="31.5" thickBot="1">
      <c r="B164" s="664">
        <v>70</v>
      </c>
      <c r="C164" s="340" t="s">
        <v>295</v>
      </c>
      <c r="D164" s="664" t="s">
        <v>67</v>
      </c>
      <c r="E164" s="630" t="s">
        <v>52</v>
      </c>
      <c r="F164" s="664">
        <v>0.064</v>
      </c>
      <c r="G164" s="342"/>
      <c r="H164" s="405"/>
      <c r="I164" s="366"/>
      <c r="J164" s="366"/>
      <c r="K164" s="380">
        <v>43586</v>
      </c>
      <c r="L164" s="366" t="s">
        <v>311</v>
      </c>
    </row>
    <row r="165" spans="2:12" ht="15.75" thickBot="1">
      <c r="B165" s="664"/>
      <c r="C165" s="375" t="s">
        <v>296</v>
      </c>
      <c r="D165" s="664"/>
      <c r="E165" s="671"/>
      <c r="F165" s="664"/>
      <c r="G165" s="342">
        <v>45.6</v>
      </c>
      <c r="H165" s="405">
        <v>3.28</v>
      </c>
      <c r="I165" s="359">
        <f t="shared" si="4"/>
        <v>0.6559999999999999</v>
      </c>
      <c r="J165" s="359">
        <f t="shared" si="5"/>
        <v>3.936</v>
      </c>
      <c r="K165" s="380">
        <v>43586</v>
      </c>
      <c r="L165" s="366" t="s">
        <v>312</v>
      </c>
    </row>
    <row r="166" spans="2:12" ht="15.75" thickBot="1">
      <c r="B166" s="664"/>
      <c r="C166" s="375" t="s">
        <v>297</v>
      </c>
      <c r="D166" s="664"/>
      <c r="E166" s="671"/>
      <c r="F166" s="664"/>
      <c r="G166" s="342">
        <v>21.6</v>
      </c>
      <c r="H166" s="405">
        <v>1.56</v>
      </c>
      <c r="I166" s="359">
        <f t="shared" si="4"/>
        <v>0.31200000000000006</v>
      </c>
      <c r="J166" s="359">
        <f t="shared" si="5"/>
        <v>1.872</v>
      </c>
      <c r="K166" s="380">
        <v>43586</v>
      </c>
      <c r="L166" s="366"/>
    </row>
    <row r="167" spans="2:12" ht="15.75" thickBot="1">
      <c r="B167" s="664"/>
      <c r="C167" s="375" t="s">
        <v>298</v>
      </c>
      <c r="D167" s="664"/>
      <c r="E167" s="671"/>
      <c r="F167" s="664"/>
      <c r="G167" s="376">
        <v>54</v>
      </c>
      <c r="H167" s="405">
        <v>3.89</v>
      </c>
      <c r="I167" s="359">
        <f t="shared" si="4"/>
        <v>0.778</v>
      </c>
      <c r="J167" s="359">
        <f t="shared" si="5"/>
        <v>4.668</v>
      </c>
      <c r="K167" s="380">
        <v>43586</v>
      </c>
      <c r="L167" s="366"/>
    </row>
    <row r="168" spans="2:12" ht="15.75" thickBot="1">
      <c r="B168" s="664"/>
      <c r="C168" s="375" t="s">
        <v>299</v>
      </c>
      <c r="D168" s="664"/>
      <c r="E168" s="674"/>
      <c r="F168" s="664"/>
      <c r="G168" s="342">
        <v>74.4</v>
      </c>
      <c r="H168" s="405">
        <v>5.36</v>
      </c>
      <c r="I168" s="359">
        <f t="shared" si="4"/>
        <v>1.072</v>
      </c>
      <c r="J168" s="359">
        <f t="shared" si="5"/>
        <v>6.432</v>
      </c>
      <c r="K168" s="380">
        <v>43586</v>
      </c>
      <c r="L168" s="366"/>
    </row>
    <row r="169" spans="2:12" ht="21" customHeight="1" thickBot="1">
      <c r="B169" s="312">
        <v>71</v>
      </c>
      <c r="C169" s="372" t="s">
        <v>300</v>
      </c>
      <c r="D169" s="312" t="s">
        <v>74</v>
      </c>
      <c r="E169" s="277" t="s">
        <v>52</v>
      </c>
      <c r="F169" s="338">
        <v>0.064</v>
      </c>
      <c r="G169" s="312">
        <v>60</v>
      </c>
      <c r="H169" s="378">
        <v>4.32</v>
      </c>
      <c r="I169" s="366">
        <f>H169*20/100</f>
        <v>0.8640000000000001</v>
      </c>
      <c r="J169" s="366">
        <f t="shared" si="5"/>
        <v>5.184</v>
      </c>
      <c r="K169" s="380">
        <v>43586</v>
      </c>
      <c r="L169" s="366"/>
    </row>
    <row r="170" spans="2:12" ht="14.25">
      <c r="B170" s="603"/>
      <c r="C170" s="603"/>
      <c r="D170" s="603"/>
      <c r="E170" s="603"/>
      <c r="F170" s="603"/>
      <c r="G170" s="603"/>
      <c r="H170" s="603"/>
      <c r="I170" s="603"/>
      <c r="J170" s="603"/>
      <c r="K170" s="603"/>
      <c r="L170" s="603"/>
    </row>
    <row r="171" spans="2:13" ht="15">
      <c r="B171" s="637" t="s">
        <v>329</v>
      </c>
      <c r="C171" s="637"/>
      <c r="D171" s="637"/>
      <c r="E171" s="637"/>
      <c r="F171" s="637"/>
      <c r="G171" s="637"/>
      <c r="H171" s="637"/>
      <c r="I171" s="637"/>
      <c r="J171" s="637"/>
      <c r="K171" s="637"/>
      <c r="L171" s="637"/>
      <c r="M171" s="409"/>
    </row>
    <row r="172" spans="2:13" ht="15">
      <c r="B172" s="410"/>
      <c r="C172" s="638" t="s">
        <v>303</v>
      </c>
      <c r="D172" s="638"/>
      <c r="E172" s="638"/>
      <c r="F172" s="638"/>
      <c r="G172" s="638"/>
      <c r="H172" s="638"/>
      <c r="I172" s="638"/>
      <c r="J172" s="638"/>
      <c r="K172" s="638"/>
      <c r="L172" s="638"/>
      <c r="M172" s="638"/>
    </row>
    <row r="173" spans="2:13" ht="15">
      <c r="B173" s="638" t="s">
        <v>317</v>
      </c>
      <c r="C173" s="638"/>
      <c r="D173" s="638"/>
      <c r="E173" s="638"/>
      <c r="F173" s="638"/>
      <c r="G173" s="638"/>
      <c r="H173" s="638"/>
      <c r="I173" s="638"/>
      <c r="J173" s="638"/>
      <c r="K173" s="638"/>
      <c r="L173" s="638"/>
      <c r="M173" s="409"/>
    </row>
    <row r="174" spans="2:13" ht="15">
      <c r="B174" s="638" t="s">
        <v>324</v>
      </c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409"/>
    </row>
    <row r="175" spans="2:12" ht="45.75" customHeight="1">
      <c r="B175" s="686" t="s">
        <v>12</v>
      </c>
      <c r="C175" s="691" t="s">
        <v>13</v>
      </c>
      <c r="D175" s="686" t="s">
        <v>14</v>
      </c>
      <c r="E175" s="686" t="s">
        <v>15</v>
      </c>
      <c r="F175" s="391" t="s">
        <v>313</v>
      </c>
      <c r="G175" s="686" t="s">
        <v>17</v>
      </c>
      <c r="H175" s="686" t="s">
        <v>314</v>
      </c>
      <c r="I175" s="682" t="s">
        <v>19</v>
      </c>
      <c r="J175" s="682" t="s">
        <v>20</v>
      </c>
      <c r="K175" s="682" t="s">
        <v>21</v>
      </c>
      <c r="L175" s="682" t="s">
        <v>304</v>
      </c>
    </row>
    <row r="176" spans="2:12" ht="108.75" hidden="1">
      <c r="B176" s="687"/>
      <c r="C176" s="692"/>
      <c r="D176" s="687"/>
      <c r="E176" s="687"/>
      <c r="F176" s="391" t="s">
        <v>305</v>
      </c>
      <c r="G176" s="687"/>
      <c r="H176" s="687"/>
      <c r="I176" s="674"/>
      <c r="J176" s="674"/>
      <c r="K176" s="674"/>
      <c r="L176" s="674"/>
    </row>
    <row r="177" spans="2:12" ht="16.5" customHeight="1" thickBot="1">
      <c r="B177" s="377">
        <v>1</v>
      </c>
      <c r="C177" s="307" t="s">
        <v>23</v>
      </c>
      <c r="D177" s="313" t="s">
        <v>24</v>
      </c>
      <c r="E177" s="277" t="s">
        <v>52</v>
      </c>
      <c r="F177" s="312">
        <v>0.064</v>
      </c>
      <c r="G177" s="313">
        <v>107.4</v>
      </c>
      <c r="H177" s="378">
        <v>9.28</v>
      </c>
      <c r="I177" s="406">
        <f>H177*20/100</f>
        <v>1.8559999999999999</v>
      </c>
      <c r="J177" s="406">
        <f>I177+H177</f>
        <v>11.136</v>
      </c>
      <c r="K177" s="380">
        <v>43586</v>
      </c>
      <c r="L177" s="329">
        <v>315</v>
      </c>
    </row>
    <row r="178" spans="2:12" ht="17.25" customHeight="1" thickBot="1">
      <c r="B178" s="689">
        <v>2</v>
      </c>
      <c r="C178" s="690" t="s">
        <v>315</v>
      </c>
      <c r="D178" s="636" t="s">
        <v>24</v>
      </c>
      <c r="E178" s="636" t="s">
        <v>52</v>
      </c>
      <c r="F178" s="644">
        <v>0.064</v>
      </c>
      <c r="G178" s="653">
        <v>28.2</v>
      </c>
      <c r="H178" s="693">
        <v>2.44</v>
      </c>
      <c r="I178" s="696">
        <f>H178*20/100</f>
        <v>0.488</v>
      </c>
      <c r="J178" s="696">
        <f>I178+H178</f>
        <v>2.928</v>
      </c>
      <c r="K178" s="698">
        <v>43586</v>
      </c>
      <c r="L178" s="660">
        <v>317</v>
      </c>
    </row>
    <row r="179" spans="2:12" ht="2.25" customHeight="1" hidden="1" thickBot="1">
      <c r="B179" s="689"/>
      <c r="C179" s="690"/>
      <c r="D179" s="636"/>
      <c r="E179" s="636"/>
      <c r="F179" s="644"/>
      <c r="G179" s="653"/>
      <c r="H179" s="694"/>
      <c r="I179" s="694"/>
      <c r="J179" s="694"/>
      <c r="K179" s="699"/>
      <c r="L179" s="671"/>
    </row>
    <row r="180" spans="2:12" ht="15" hidden="1" thickBot="1">
      <c r="B180" s="689"/>
      <c r="C180" s="690"/>
      <c r="D180" s="636"/>
      <c r="E180" s="631"/>
      <c r="F180" s="644"/>
      <c r="G180" s="653"/>
      <c r="H180" s="694"/>
      <c r="I180" s="694"/>
      <c r="J180" s="694"/>
      <c r="K180" s="699"/>
      <c r="L180" s="671"/>
    </row>
    <row r="181" spans="2:12" ht="26.25" customHeight="1" hidden="1" thickBot="1">
      <c r="B181" s="689"/>
      <c r="C181" s="690"/>
      <c r="D181" s="636"/>
      <c r="E181" s="281" t="s">
        <v>316</v>
      </c>
      <c r="F181" s="644"/>
      <c r="G181" s="653"/>
      <c r="H181" s="694"/>
      <c r="I181" s="694"/>
      <c r="J181" s="694"/>
      <c r="K181" s="699"/>
      <c r="L181" s="671"/>
    </row>
    <row r="182" spans="2:12" ht="40.5" customHeight="1" hidden="1" thickBot="1">
      <c r="B182" s="689"/>
      <c r="C182" s="690"/>
      <c r="D182" s="636"/>
      <c r="E182" s="284" t="s">
        <v>316</v>
      </c>
      <c r="F182" s="644"/>
      <c r="G182" s="653"/>
      <c r="H182" s="695"/>
      <c r="I182" s="697"/>
      <c r="J182" s="697"/>
      <c r="K182" s="700"/>
      <c r="L182" s="661"/>
    </row>
    <row r="183" spans="2:12" ht="15" customHeight="1">
      <c r="B183" s="379">
        <v>3</v>
      </c>
      <c r="C183" s="307" t="s">
        <v>27</v>
      </c>
      <c r="D183" s="277" t="s">
        <v>24</v>
      </c>
      <c r="E183" s="277" t="s">
        <v>52</v>
      </c>
      <c r="F183" s="312">
        <v>0.064</v>
      </c>
      <c r="G183" s="313">
        <v>44.4</v>
      </c>
      <c r="H183" s="378">
        <v>3.85</v>
      </c>
      <c r="I183" s="407">
        <f>H183*20/100</f>
        <v>0.77</v>
      </c>
      <c r="J183" s="407">
        <f>I183+H183+0.01</f>
        <v>4.63</v>
      </c>
      <c r="K183" s="408">
        <v>43586</v>
      </c>
      <c r="L183" s="310">
        <v>318</v>
      </c>
    </row>
  </sheetData>
  <sheetProtection/>
  <mergeCells count="226">
    <mergeCell ref="B178:B182"/>
    <mergeCell ref="C178:C182"/>
    <mergeCell ref="D178:D182"/>
    <mergeCell ref="E178:E180"/>
    <mergeCell ref="F178:F182"/>
    <mergeCell ref="G178:G182"/>
    <mergeCell ref="B170:L170"/>
    <mergeCell ref="B171:L171"/>
    <mergeCell ref="B173:L173"/>
    <mergeCell ref="B174:L174"/>
    <mergeCell ref="B175:B176"/>
    <mergeCell ref="C175:C176"/>
    <mergeCell ref="D175:D176"/>
    <mergeCell ref="H178:H182"/>
    <mergeCell ref="I178:I182"/>
    <mergeCell ref="J178:J182"/>
    <mergeCell ref="K178:K182"/>
    <mergeCell ref="L178:L182"/>
    <mergeCell ref="I175:I176"/>
    <mergeCell ref="J175:J176"/>
    <mergeCell ref="K175:K176"/>
    <mergeCell ref="L175:L176"/>
    <mergeCell ref="E175:E176"/>
    <mergeCell ref="G175:G176"/>
    <mergeCell ref="H175:H176"/>
    <mergeCell ref="B158:B160"/>
    <mergeCell ref="D158:D160"/>
    <mergeCell ref="E158:E160"/>
    <mergeCell ref="F158:F160"/>
    <mergeCell ref="B164:B168"/>
    <mergeCell ref="D164:D168"/>
    <mergeCell ref="E164:E168"/>
    <mergeCell ref="F164:F168"/>
    <mergeCell ref="C172:M172"/>
    <mergeCell ref="B148:B152"/>
    <mergeCell ref="D148:D152"/>
    <mergeCell ref="E148:E152"/>
    <mergeCell ref="F148:F152"/>
    <mergeCell ref="L149:L152"/>
    <mergeCell ref="B154:B157"/>
    <mergeCell ref="D154:D157"/>
    <mergeCell ref="E154:E157"/>
    <mergeCell ref="F154:F157"/>
    <mergeCell ref="B137:B139"/>
    <mergeCell ref="D137:D139"/>
    <mergeCell ref="E137:E139"/>
    <mergeCell ref="F137:F139"/>
    <mergeCell ref="B141:B143"/>
    <mergeCell ref="D141:D143"/>
    <mergeCell ref="E141:E143"/>
    <mergeCell ref="F141:F143"/>
    <mergeCell ref="E116:E120"/>
    <mergeCell ref="B122:B126"/>
    <mergeCell ref="D122:D125"/>
    <mergeCell ref="E122:E126"/>
    <mergeCell ref="F122:F126"/>
    <mergeCell ref="B128:B132"/>
    <mergeCell ref="D128:D132"/>
    <mergeCell ref="E128:E132"/>
    <mergeCell ref="F128:F132"/>
    <mergeCell ref="B106:B109"/>
    <mergeCell ref="E106:E109"/>
    <mergeCell ref="D107:D109"/>
    <mergeCell ref="F107:F109"/>
    <mergeCell ref="B111:B115"/>
    <mergeCell ref="D111:D115"/>
    <mergeCell ref="F111:F115"/>
    <mergeCell ref="E112:E115"/>
    <mergeCell ref="F98:F99"/>
    <mergeCell ref="B100:B102"/>
    <mergeCell ref="E100:E102"/>
    <mergeCell ref="D101:D102"/>
    <mergeCell ref="F101:F102"/>
    <mergeCell ref="B103:B105"/>
    <mergeCell ref="D104:D105"/>
    <mergeCell ref="E104:E105"/>
    <mergeCell ref="F104:F105"/>
    <mergeCell ref="B94:B96"/>
    <mergeCell ref="D95:D96"/>
    <mergeCell ref="E95:E96"/>
    <mergeCell ref="B97:B99"/>
    <mergeCell ref="D98:D99"/>
    <mergeCell ref="E98:E99"/>
    <mergeCell ref="E82:E83"/>
    <mergeCell ref="F82:F83"/>
    <mergeCell ref="E84:E85"/>
    <mergeCell ref="E86:E87"/>
    <mergeCell ref="E88:E89"/>
    <mergeCell ref="B91:B93"/>
    <mergeCell ref="E91:E93"/>
    <mergeCell ref="D92:D93"/>
    <mergeCell ref="B76:B78"/>
    <mergeCell ref="E76:E78"/>
    <mergeCell ref="D77:D78"/>
    <mergeCell ref="F77:F78"/>
    <mergeCell ref="B79:B81"/>
    <mergeCell ref="E79:E81"/>
    <mergeCell ref="D80:D81"/>
    <mergeCell ref="F80:F81"/>
    <mergeCell ref="E68:E71"/>
    <mergeCell ref="B69:B71"/>
    <mergeCell ref="D70:D71"/>
    <mergeCell ref="F70:F71"/>
    <mergeCell ref="B72:B74"/>
    <mergeCell ref="E72:E75"/>
    <mergeCell ref="D73:D74"/>
    <mergeCell ref="F73:F74"/>
    <mergeCell ref="B54:B59"/>
    <mergeCell ref="E54:E59"/>
    <mergeCell ref="D55:D59"/>
    <mergeCell ref="F55:F59"/>
    <mergeCell ref="B60:B67"/>
    <mergeCell ref="E60:E67"/>
    <mergeCell ref="D61:D67"/>
    <mergeCell ref="F61:F67"/>
    <mergeCell ref="H44:H45"/>
    <mergeCell ref="E46:E48"/>
    <mergeCell ref="B49:B53"/>
    <mergeCell ref="E49:E53"/>
    <mergeCell ref="D50:D53"/>
    <mergeCell ref="F50:F53"/>
    <mergeCell ref="H41:H43"/>
    <mergeCell ref="I41:I43"/>
    <mergeCell ref="J41:J43"/>
    <mergeCell ref="L41:L43"/>
    <mergeCell ref="B44:B45"/>
    <mergeCell ref="C44:C45"/>
    <mergeCell ref="D44:D45"/>
    <mergeCell ref="E44:E45"/>
    <mergeCell ref="F44:F45"/>
    <mergeCell ref="G44:G45"/>
    <mergeCell ref="B41:B43"/>
    <mergeCell ref="C41:C43"/>
    <mergeCell ref="D41:D43"/>
    <mergeCell ref="E41:E43"/>
    <mergeCell ref="F41:F43"/>
    <mergeCell ref="G41:G43"/>
    <mergeCell ref="I44:I45"/>
    <mergeCell ref="J44:J45"/>
    <mergeCell ref="L44:L45"/>
    <mergeCell ref="H32:H35"/>
    <mergeCell ref="I32:I35"/>
    <mergeCell ref="J32:J35"/>
    <mergeCell ref="L32:L33"/>
    <mergeCell ref="E37:E40"/>
    <mergeCell ref="B38:B40"/>
    <mergeCell ref="C38:C40"/>
    <mergeCell ref="D38:D40"/>
    <mergeCell ref="F38:F40"/>
    <mergeCell ref="G38:G40"/>
    <mergeCell ref="B32:B35"/>
    <mergeCell ref="C32:C35"/>
    <mergeCell ref="D32:D35"/>
    <mergeCell ref="E32:E35"/>
    <mergeCell ref="F32:F35"/>
    <mergeCell ref="G32:G35"/>
    <mergeCell ref="H38:H40"/>
    <mergeCell ref="I38:I40"/>
    <mergeCell ref="J38:J40"/>
    <mergeCell ref="L38:L40"/>
    <mergeCell ref="H26:H27"/>
    <mergeCell ref="I26:I27"/>
    <mergeCell ref="J26:J27"/>
    <mergeCell ref="L26:L27"/>
    <mergeCell ref="B28:B31"/>
    <mergeCell ref="D28:D31"/>
    <mergeCell ref="E28:E31"/>
    <mergeCell ref="F29:F31"/>
    <mergeCell ref="H24:H25"/>
    <mergeCell ref="I24:I25"/>
    <mergeCell ref="J24:J25"/>
    <mergeCell ref="L24:L25"/>
    <mergeCell ref="B26:B27"/>
    <mergeCell ref="C26:C27"/>
    <mergeCell ref="D26:D27"/>
    <mergeCell ref="E26:E27"/>
    <mergeCell ref="F26:F27"/>
    <mergeCell ref="G26:G27"/>
    <mergeCell ref="H21:H23"/>
    <mergeCell ref="I21:I23"/>
    <mergeCell ref="J21:J23"/>
    <mergeCell ref="L21:L23"/>
    <mergeCell ref="B24:B25"/>
    <mergeCell ref="C24:C25"/>
    <mergeCell ref="D24:D25"/>
    <mergeCell ref="E24:E25"/>
    <mergeCell ref="F24:F25"/>
    <mergeCell ref="G24:G25"/>
    <mergeCell ref="B21:B23"/>
    <mergeCell ref="C21:C23"/>
    <mergeCell ref="D21:D23"/>
    <mergeCell ref="E21:E23"/>
    <mergeCell ref="F21:F23"/>
    <mergeCell ref="G21:G23"/>
    <mergeCell ref="F18:F20"/>
    <mergeCell ref="G18:G20"/>
    <mergeCell ref="H18:H20"/>
    <mergeCell ref="I18:I20"/>
    <mergeCell ref="J18:J20"/>
    <mergeCell ref="L18:L20"/>
    <mergeCell ref="B15:B17"/>
    <mergeCell ref="D15:D17"/>
    <mergeCell ref="E15:E17"/>
    <mergeCell ref="B18:B20"/>
    <mergeCell ref="C18:C20"/>
    <mergeCell ref="D18:D20"/>
    <mergeCell ref="E18:E20"/>
    <mergeCell ref="I6:I7"/>
    <mergeCell ref="J6:J7"/>
    <mergeCell ref="K6:K7"/>
    <mergeCell ref="L6:L7"/>
    <mergeCell ref="B9:B14"/>
    <mergeCell ref="E9:E14"/>
    <mergeCell ref="D10:D12"/>
    <mergeCell ref="D13:D14"/>
    <mergeCell ref="B1:L1"/>
    <mergeCell ref="B2:L2"/>
    <mergeCell ref="B3:L3"/>
    <mergeCell ref="B5:L5"/>
    <mergeCell ref="B6:B7"/>
    <mergeCell ref="C6:C7"/>
    <mergeCell ref="D6:D7"/>
    <mergeCell ref="E6:E7"/>
    <mergeCell ref="G6:G7"/>
    <mergeCell ref="H6:H7"/>
    <mergeCell ref="B4:H4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2020-03-10T17:21:02Z</dcterms:modified>
  <cp:category/>
  <cp:version/>
  <cp:contentType/>
  <cp:contentStatus/>
</cp:coreProperties>
</file>